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IO_01_1 - SPLAŠKOVÁ KANAL..." sheetId="2" r:id="rId2"/>
    <sheet name="IO_01_10 - SPLAŠKOVÉ KANA..." sheetId="3" r:id="rId3"/>
    <sheet name="SO_02 - REKONSTRUKCE STÁV...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'IO_01_1 - SPLAŠKOVÁ KANAL...'!$C$94:$K$528</definedName>
    <definedName name="_xlnm.Print_Area" localSheetId="1">'IO_01_1 - SPLAŠKOVÁ KANAL...'!$C$4:$J$41,'IO_01_1 - SPLAŠKOVÁ KANAL...'!$C$47:$J$74,'IO_01_1 - SPLAŠKOVÁ KANAL...'!$C$80:$K$528</definedName>
    <definedName name="_xlnm.Print_Titles" localSheetId="1">'IO_01_1 - SPLAŠKOVÁ KANAL...'!$94:$94</definedName>
    <definedName name="_xlnm._FilterDatabase" localSheetId="2" hidden="1">'IO_01_10 - SPLAŠKOVÉ KANA...'!$C$94:$K$432</definedName>
    <definedName name="_xlnm.Print_Area" localSheetId="2">'IO_01_10 - SPLAŠKOVÉ KANA...'!$C$4:$J$41,'IO_01_10 - SPLAŠKOVÉ KANA...'!$C$47:$J$74,'IO_01_10 - SPLAŠKOVÉ KANA...'!$C$80:$K$432</definedName>
    <definedName name="_xlnm.Print_Titles" localSheetId="2">'IO_01_10 - SPLAŠKOVÉ KANA...'!$94:$94</definedName>
    <definedName name="_xlnm._FilterDatabase" localSheetId="3" hidden="1">'SO_02 - REKONSTRUKCE STÁV...'!$C$94:$K$590</definedName>
    <definedName name="_xlnm.Print_Area" localSheetId="3">'SO_02 - REKONSTRUKCE STÁV...'!$C$4:$J$41,'SO_02 - REKONSTRUKCE STÁV...'!$C$47:$J$74,'SO_02 - REKONSTRUKCE STÁV...'!$C$80:$K$590</definedName>
    <definedName name="_xlnm.Print_Titles" localSheetId="3">'SO_02 - REKONSTRUKCE STÁV...'!$94:$94</definedName>
    <definedName name="_xlnm._FilterDatabase" localSheetId="4" hidden="1">'VRN - VEDLEJŠÍ ROZPOČTOVÉ...'!$C$90:$K$145</definedName>
    <definedName name="_xlnm.Print_Area" localSheetId="4">'VRN - VEDLEJŠÍ ROZPOČTOVÉ...'!$C$4:$J$41,'VRN - VEDLEJŠÍ ROZPOČTOVÉ...'!$C$47:$J$70,'VRN - VEDLEJŠÍ ROZPOČTOVÉ...'!$C$76:$K$145</definedName>
    <definedName name="_xlnm.Print_Titles" localSheetId="4">'VRN - VEDLEJŠÍ ROZPOČTOVÉ...'!$90:$90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9"/>
  <c r="J38"/>
  <c i="1" r="AY59"/>
  <c i="5" r="J37"/>
  <c i="1" r="AX59"/>
  <c i="5" r="BI143"/>
  <c r="BH143"/>
  <c r="BG143"/>
  <c r="BF143"/>
  <c r="T143"/>
  <c r="T142"/>
  <c r="R143"/>
  <c r="R142"/>
  <c r="P143"/>
  <c r="P142"/>
  <c r="BI139"/>
  <c r="BH139"/>
  <c r="BG139"/>
  <c r="BF139"/>
  <c r="T139"/>
  <c r="T138"/>
  <c r="R139"/>
  <c r="R138"/>
  <c r="P139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F85"/>
  <c r="E83"/>
  <c r="F56"/>
  <c r="E54"/>
  <c r="J26"/>
  <c r="E26"/>
  <c r="J59"/>
  <c r="J25"/>
  <c r="J23"/>
  <c r="E23"/>
  <c r="J87"/>
  <c r="J22"/>
  <c r="J20"/>
  <c r="E20"/>
  <c r="F59"/>
  <c r="J19"/>
  <c r="J17"/>
  <c r="E17"/>
  <c r="F87"/>
  <c r="J16"/>
  <c r="J14"/>
  <c r="J85"/>
  <c r="E7"/>
  <c r="E50"/>
  <c i="4" r="J39"/>
  <c r="J38"/>
  <c i="1" r="AY58"/>
  <c i="4" r="J37"/>
  <c i="1" r="AX58"/>
  <c i="4" r="BI588"/>
  <c r="BH588"/>
  <c r="BG588"/>
  <c r="BF588"/>
  <c r="T588"/>
  <c r="T587"/>
  <c r="R588"/>
  <c r="R587"/>
  <c r="P588"/>
  <c r="P587"/>
  <c r="BI582"/>
  <c r="BH582"/>
  <c r="BG582"/>
  <c r="BF582"/>
  <c r="T582"/>
  <c r="R582"/>
  <c r="P582"/>
  <c r="BI577"/>
  <c r="BH577"/>
  <c r="BG577"/>
  <c r="BF577"/>
  <c r="T577"/>
  <c r="R577"/>
  <c r="P577"/>
  <c r="BI572"/>
  <c r="BH572"/>
  <c r="BG572"/>
  <c r="BF572"/>
  <c r="T572"/>
  <c r="R572"/>
  <c r="P572"/>
  <c r="BI565"/>
  <c r="BH565"/>
  <c r="BG565"/>
  <c r="BF565"/>
  <c r="T565"/>
  <c r="R565"/>
  <c r="P565"/>
  <c r="BI559"/>
  <c r="BH559"/>
  <c r="BG559"/>
  <c r="BF559"/>
  <c r="T559"/>
  <c r="R559"/>
  <c r="P559"/>
  <c r="BI553"/>
  <c r="BH553"/>
  <c r="BG553"/>
  <c r="BF553"/>
  <c r="T553"/>
  <c r="R553"/>
  <c r="P553"/>
  <c r="BI548"/>
  <c r="BH548"/>
  <c r="BG548"/>
  <c r="BF548"/>
  <c r="T548"/>
  <c r="R548"/>
  <c r="P548"/>
  <c r="BI543"/>
  <c r="BH543"/>
  <c r="BG543"/>
  <c r="BF543"/>
  <c r="T543"/>
  <c r="R543"/>
  <c r="P543"/>
  <c r="BI536"/>
  <c r="BH536"/>
  <c r="BG536"/>
  <c r="BF536"/>
  <c r="T536"/>
  <c r="R536"/>
  <c r="P536"/>
  <c r="BI529"/>
  <c r="BH529"/>
  <c r="BG529"/>
  <c r="BF529"/>
  <c r="T529"/>
  <c r="R529"/>
  <c r="P529"/>
  <c r="BI524"/>
  <c r="BH524"/>
  <c r="BG524"/>
  <c r="BF524"/>
  <c r="T524"/>
  <c r="R524"/>
  <c r="P524"/>
  <c r="BI519"/>
  <c r="BH519"/>
  <c r="BG519"/>
  <c r="BF519"/>
  <c r="T519"/>
  <c r="R519"/>
  <c r="P519"/>
  <c r="BI515"/>
  <c r="BH515"/>
  <c r="BG515"/>
  <c r="BF515"/>
  <c r="T515"/>
  <c r="R515"/>
  <c r="P515"/>
  <c r="BI511"/>
  <c r="BH511"/>
  <c r="BG511"/>
  <c r="BF511"/>
  <c r="T511"/>
  <c r="R511"/>
  <c r="P511"/>
  <c r="BI506"/>
  <c r="BH506"/>
  <c r="BG506"/>
  <c r="BF506"/>
  <c r="T506"/>
  <c r="R506"/>
  <c r="P506"/>
  <c r="BI501"/>
  <c r="BH501"/>
  <c r="BG501"/>
  <c r="BF501"/>
  <c r="T501"/>
  <c r="R501"/>
  <c r="P501"/>
  <c r="BI497"/>
  <c r="BH497"/>
  <c r="BG497"/>
  <c r="BF497"/>
  <c r="T497"/>
  <c r="R497"/>
  <c r="P497"/>
  <c r="BI492"/>
  <c r="BH492"/>
  <c r="BG492"/>
  <c r="BF492"/>
  <c r="T492"/>
  <c r="R492"/>
  <c r="P492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75"/>
  <c r="BH475"/>
  <c r="BG475"/>
  <c r="BF475"/>
  <c r="T475"/>
  <c r="R475"/>
  <c r="P475"/>
  <c r="BI471"/>
  <c r="BH471"/>
  <c r="BG471"/>
  <c r="BF471"/>
  <c r="T471"/>
  <c r="R471"/>
  <c r="P471"/>
  <c r="BI467"/>
  <c r="BH467"/>
  <c r="BG467"/>
  <c r="BF467"/>
  <c r="T467"/>
  <c r="R467"/>
  <c r="P467"/>
  <c r="BI463"/>
  <c r="BH463"/>
  <c r="BG463"/>
  <c r="BF463"/>
  <c r="T463"/>
  <c r="R463"/>
  <c r="P463"/>
  <c r="BI460"/>
  <c r="BH460"/>
  <c r="BG460"/>
  <c r="BF460"/>
  <c r="T460"/>
  <c r="R460"/>
  <c r="P460"/>
  <c r="BI455"/>
  <c r="BH455"/>
  <c r="BG455"/>
  <c r="BF455"/>
  <c r="T455"/>
  <c r="R455"/>
  <c r="P455"/>
  <c r="BI452"/>
  <c r="BH452"/>
  <c r="BG452"/>
  <c r="BF452"/>
  <c r="T452"/>
  <c r="R452"/>
  <c r="P452"/>
  <c r="BI447"/>
  <c r="BH447"/>
  <c r="BG447"/>
  <c r="BF447"/>
  <c r="T447"/>
  <c r="R447"/>
  <c r="P447"/>
  <c r="BI444"/>
  <c r="BH444"/>
  <c r="BG444"/>
  <c r="BF444"/>
  <c r="T444"/>
  <c r="R444"/>
  <c r="P444"/>
  <c r="BI440"/>
  <c r="BH440"/>
  <c r="BG440"/>
  <c r="BF440"/>
  <c r="T440"/>
  <c r="R440"/>
  <c r="P440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6"/>
  <c r="BH426"/>
  <c r="BG426"/>
  <c r="BF426"/>
  <c r="T426"/>
  <c r="R426"/>
  <c r="P426"/>
  <c r="BI422"/>
  <c r="BH422"/>
  <c r="BG422"/>
  <c r="BF422"/>
  <c r="T422"/>
  <c r="R422"/>
  <c r="P422"/>
  <c r="BI419"/>
  <c r="BH419"/>
  <c r="BG419"/>
  <c r="BF419"/>
  <c r="T419"/>
  <c r="R419"/>
  <c r="P419"/>
  <c r="BI415"/>
  <c r="BH415"/>
  <c r="BG415"/>
  <c r="BF415"/>
  <c r="T415"/>
  <c r="R415"/>
  <c r="P415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5"/>
  <c r="BH365"/>
  <c r="BG365"/>
  <c r="BF365"/>
  <c r="T365"/>
  <c r="R365"/>
  <c r="P365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3"/>
  <c r="BH343"/>
  <c r="BG343"/>
  <c r="BF343"/>
  <c r="T343"/>
  <c r="R343"/>
  <c r="P343"/>
  <c r="BI339"/>
  <c r="BH339"/>
  <c r="BG339"/>
  <c r="BF339"/>
  <c r="T339"/>
  <c r="R339"/>
  <c r="P339"/>
  <c r="BI336"/>
  <c r="BH336"/>
  <c r="BG336"/>
  <c r="BF336"/>
  <c r="T336"/>
  <c r="R336"/>
  <c r="P336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4"/>
  <c r="BH284"/>
  <c r="BG284"/>
  <c r="BF284"/>
  <c r="T284"/>
  <c r="R284"/>
  <c r="P284"/>
  <c r="BI279"/>
  <c r="BH279"/>
  <c r="BG279"/>
  <c r="BF279"/>
  <c r="T279"/>
  <c r="R279"/>
  <c r="P279"/>
  <c r="BI274"/>
  <c r="BH274"/>
  <c r="BG274"/>
  <c r="BF274"/>
  <c r="T274"/>
  <c r="R274"/>
  <c r="P274"/>
  <c r="BI270"/>
  <c r="BH270"/>
  <c r="BG270"/>
  <c r="BF270"/>
  <c r="T270"/>
  <c r="R270"/>
  <c r="P270"/>
  <c r="BI264"/>
  <c r="BH264"/>
  <c r="BG264"/>
  <c r="BF264"/>
  <c r="T264"/>
  <c r="T263"/>
  <c r="R264"/>
  <c r="R263"/>
  <c r="P264"/>
  <c r="P263"/>
  <c r="BI258"/>
  <c r="BH258"/>
  <c r="BG258"/>
  <c r="BF258"/>
  <c r="T258"/>
  <c r="R258"/>
  <c r="P258"/>
  <c r="BI253"/>
  <c r="BH253"/>
  <c r="BG253"/>
  <c r="BF253"/>
  <c r="T253"/>
  <c r="R253"/>
  <c r="P253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199"/>
  <c r="BH199"/>
  <c r="BG199"/>
  <c r="BF199"/>
  <c r="T199"/>
  <c r="R199"/>
  <c r="P199"/>
  <c r="BI194"/>
  <c r="BH194"/>
  <c r="BG194"/>
  <c r="BF194"/>
  <c r="T194"/>
  <c r="R194"/>
  <c r="P194"/>
  <c r="BI179"/>
  <c r="BH179"/>
  <c r="BG179"/>
  <c r="BF179"/>
  <c r="T179"/>
  <c r="R179"/>
  <c r="P179"/>
  <c r="BI173"/>
  <c r="BH173"/>
  <c r="BG173"/>
  <c r="BF173"/>
  <c r="T173"/>
  <c r="R173"/>
  <c r="P173"/>
  <c r="BI166"/>
  <c r="BH166"/>
  <c r="BG166"/>
  <c r="BF166"/>
  <c r="T166"/>
  <c r="R166"/>
  <c r="P166"/>
  <c r="BI160"/>
  <c r="BH160"/>
  <c r="BG160"/>
  <c r="BF160"/>
  <c r="T160"/>
  <c r="R160"/>
  <c r="P160"/>
  <c r="BI152"/>
  <c r="BH152"/>
  <c r="BG152"/>
  <c r="BF152"/>
  <c r="T152"/>
  <c r="R152"/>
  <c r="P152"/>
  <c r="BI147"/>
  <c r="BH147"/>
  <c r="BG147"/>
  <c r="BF147"/>
  <c r="T147"/>
  <c r="R147"/>
  <c r="P147"/>
  <c r="BI141"/>
  <c r="BH141"/>
  <c r="BG141"/>
  <c r="BF141"/>
  <c r="T141"/>
  <c r="R141"/>
  <c r="P141"/>
  <c r="BI134"/>
  <c r="BH134"/>
  <c r="BG134"/>
  <c r="BF134"/>
  <c r="T134"/>
  <c r="R134"/>
  <c r="P134"/>
  <c r="BI127"/>
  <c r="BH127"/>
  <c r="BG127"/>
  <c r="BF127"/>
  <c r="T127"/>
  <c r="R127"/>
  <c r="P127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F89"/>
  <c r="E87"/>
  <c r="F56"/>
  <c r="E54"/>
  <c r="J26"/>
  <c r="E26"/>
  <c r="J92"/>
  <c r="J25"/>
  <c r="J23"/>
  <c r="E23"/>
  <c r="J91"/>
  <c r="J22"/>
  <c r="J20"/>
  <c r="E20"/>
  <c r="F92"/>
  <c r="J19"/>
  <c r="J17"/>
  <c r="E17"/>
  <c r="F91"/>
  <c r="J16"/>
  <c r="J14"/>
  <c r="J56"/>
  <c r="E7"/>
  <c r="E50"/>
  <c i="3" r="J39"/>
  <c r="J38"/>
  <c i="1" r="AY57"/>
  <c i="3" r="J37"/>
  <c i="1" r="AX57"/>
  <c i="3" r="BI430"/>
  <c r="BH430"/>
  <c r="BG430"/>
  <c r="BF430"/>
  <c r="T430"/>
  <c r="T429"/>
  <c r="R430"/>
  <c r="R429"/>
  <c r="P430"/>
  <c r="P429"/>
  <c r="BI424"/>
  <c r="BH424"/>
  <c r="BG424"/>
  <c r="BF424"/>
  <c r="T424"/>
  <c r="R424"/>
  <c r="P424"/>
  <c r="BI419"/>
  <c r="BH419"/>
  <c r="BG419"/>
  <c r="BF419"/>
  <c r="T419"/>
  <c r="R419"/>
  <c r="P419"/>
  <c r="BI414"/>
  <c r="BH414"/>
  <c r="BG414"/>
  <c r="BF414"/>
  <c r="T414"/>
  <c r="R414"/>
  <c r="P414"/>
  <c r="BI407"/>
  <c r="BH407"/>
  <c r="BG407"/>
  <c r="BF407"/>
  <c r="T407"/>
  <c r="R407"/>
  <c r="P407"/>
  <c r="BI401"/>
  <c r="BH401"/>
  <c r="BG401"/>
  <c r="BF401"/>
  <c r="T401"/>
  <c r="R401"/>
  <c r="P401"/>
  <c r="BI395"/>
  <c r="BH395"/>
  <c r="BG395"/>
  <c r="BF395"/>
  <c r="T395"/>
  <c r="R395"/>
  <c r="P395"/>
  <c r="BI390"/>
  <c r="BH390"/>
  <c r="BG390"/>
  <c r="BF390"/>
  <c r="T390"/>
  <c r="R390"/>
  <c r="P390"/>
  <c r="BI385"/>
  <c r="BH385"/>
  <c r="BG385"/>
  <c r="BF385"/>
  <c r="T385"/>
  <c r="R385"/>
  <c r="P385"/>
  <c r="BI380"/>
  <c r="BH380"/>
  <c r="BG380"/>
  <c r="BF380"/>
  <c r="T380"/>
  <c r="R380"/>
  <c r="P380"/>
  <c r="BI376"/>
  <c r="BH376"/>
  <c r="BG376"/>
  <c r="BF376"/>
  <c r="T376"/>
  <c r="R376"/>
  <c r="P376"/>
  <c r="BI371"/>
  <c r="BH371"/>
  <c r="BG371"/>
  <c r="BF371"/>
  <c r="T371"/>
  <c r="R371"/>
  <c r="P371"/>
  <c r="BI366"/>
  <c r="BH366"/>
  <c r="BG366"/>
  <c r="BF366"/>
  <c r="T366"/>
  <c r="R366"/>
  <c r="P366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4"/>
  <c r="BH344"/>
  <c r="BG344"/>
  <c r="BF344"/>
  <c r="T344"/>
  <c r="R344"/>
  <c r="P344"/>
  <c r="BI339"/>
  <c r="BH339"/>
  <c r="BG339"/>
  <c r="BF339"/>
  <c r="T339"/>
  <c r="R339"/>
  <c r="P339"/>
  <c r="BI333"/>
  <c r="BH333"/>
  <c r="BG333"/>
  <c r="BF333"/>
  <c r="T333"/>
  <c r="R333"/>
  <c r="P333"/>
  <c r="BI328"/>
  <c r="BH328"/>
  <c r="BG328"/>
  <c r="BF328"/>
  <c r="T328"/>
  <c r="R328"/>
  <c r="P328"/>
  <c r="BI324"/>
  <c r="BH324"/>
  <c r="BG324"/>
  <c r="BF324"/>
  <c r="T324"/>
  <c r="R324"/>
  <c r="P324"/>
  <c r="BI319"/>
  <c r="BH319"/>
  <c r="BG319"/>
  <c r="BF319"/>
  <c r="T319"/>
  <c r="R319"/>
  <c r="P319"/>
  <c r="BI314"/>
  <c r="BH314"/>
  <c r="BG314"/>
  <c r="BF314"/>
  <c r="T314"/>
  <c r="R314"/>
  <c r="P314"/>
  <c r="BI311"/>
  <c r="BH311"/>
  <c r="BG311"/>
  <c r="BF311"/>
  <c r="T311"/>
  <c r="R311"/>
  <c r="P311"/>
  <c r="BI307"/>
  <c r="BH307"/>
  <c r="BG307"/>
  <c r="BF307"/>
  <c r="T307"/>
  <c r="R307"/>
  <c r="P307"/>
  <c r="BI304"/>
  <c r="BH304"/>
  <c r="BG304"/>
  <c r="BF304"/>
  <c r="T304"/>
  <c r="R304"/>
  <c r="P304"/>
  <c r="BI299"/>
  <c r="BH299"/>
  <c r="BG299"/>
  <c r="BF299"/>
  <c r="T299"/>
  <c r="R299"/>
  <c r="P299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0"/>
  <c r="BH270"/>
  <c r="BG270"/>
  <c r="BF270"/>
  <c r="T270"/>
  <c r="R270"/>
  <c r="P270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7"/>
  <c r="BH247"/>
  <c r="BG247"/>
  <c r="BF247"/>
  <c r="T247"/>
  <c r="T246"/>
  <c r="R247"/>
  <c r="R246"/>
  <c r="P247"/>
  <c r="P246"/>
  <c r="BI241"/>
  <c r="BH241"/>
  <c r="BG241"/>
  <c r="BF241"/>
  <c r="T241"/>
  <c r="R241"/>
  <c r="P241"/>
  <c r="BI236"/>
  <c r="BH236"/>
  <c r="BG236"/>
  <c r="BF236"/>
  <c r="T236"/>
  <c r="R236"/>
  <c r="P236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89"/>
  <c r="BH189"/>
  <c r="BG189"/>
  <c r="BF189"/>
  <c r="T189"/>
  <c r="R189"/>
  <c r="P189"/>
  <c r="BI183"/>
  <c r="BH183"/>
  <c r="BG183"/>
  <c r="BF183"/>
  <c r="T183"/>
  <c r="R183"/>
  <c r="P183"/>
  <c r="BI176"/>
  <c r="BH176"/>
  <c r="BG176"/>
  <c r="BF176"/>
  <c r="T176"/>
  <c r="R176"/>
  <c r="P176"/>
  <c r="BI165"/>
  <c r="BH165"/>
  <c r="BG165"/>
  <c r="BF165"/>
  <c r="T165"/>
  <c r="R165"/>
  <c r="P165"/>
  <c r="BI159"/>
  <c r="BH159"/>
  <c r="BG159"/>
  <c r="BF159"/>
  <c r="T159"/>
  <c r="R159"/>
  <c r="P159"/>
  <c r="BI155"/>
  <c r="BH155"/>
  <c r="BG155"/>
  <c r="BF155"/>
  <c r="T155"/>
  <c r="R155"/>
  <c r="P155"/>
  <c r="BI149"/>
  <c r="BH149"/>
  <c r="BG149"/>
  <c r="BF149"/>
  <c r="T149"/>
  <c r="R149"/>
  <c r="P149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F89"/>
  <c r="E87"/>
  <c r="F56"/>
  <c r="E54"/>
  <c r="J26"/>
  <c r="E26"/>
  <c r="J92"/>
  <c r="J25"/>
  <c r="J23"/>
  <c r="E23"/>
  <c r="J58"/>
  <c r="J22"/>
  <c r="J20"/>
  <c r="E20"/>
  <c r="F92"/>
  <c r="J19"/>
  <c r="J17"/>
  <c r="E17"/>
  <c r="F91"/>
  <c r="J16"/>
  <c r="J14"/>
  <c r="J89"/>
  <c r="E7"/>
  <c r="E50"/>
  <c i="2" r="J39"/>
  <c r="J38"/>
  <c i="1" r="AY56"/>
  <c i="2" r="J37"/>
  <c i="1" r="AX56"/>
  <c i="2" r="BI526"/>
  <c r="BH526"/>
  <c r="BG526"/>
  <c r="BF526"/>
  <c r="T526"/>
  <c r="T525"/>
  <c r="R526"/>
  <c r="R525"/>
  <c r="P526"/>
  <c r="P525"/>
  <c r="BI520"/>
  <c r="BH520"/>
  <c r="BG520"/>
  <c r="BF520"/>
  <c r="T520"/>
  <c r="R520"/>
  <c r="P520"/>
  <c r="BI515"/>
  <c r="BH515"/>
  <c r="BG515"/>
  <c r="BF515"/>
  <c r="T515"/>
  <c r="R515"/>
  <c r="P515"/>
  <c r="BI509"/>
  <c r="BH509"/>
  <c r="BG509"/>
  <c r="BF509"/>
  <c r="T509"/>
  <c r="R509"/>
  <c r="P509"/>
  <c r="BI504"/>
  <c r="BH504"/>
  <c r="BG504"/>
  <c r="BF504"/>
  <c r="T504"/>
  <c r="R504"/>
  <c r="P504"/>
  <c r="BI498"/>
  <c r="BH498"/>
  <c r="BG498"/>
  <c r="BF498"/>
  <c r="T498"/>
  <c r="R498"/>
  <c r="P498"/>
  <c r="BI493"/>
  <c r="BH493"/>
  <c r="BG493"/>
  <c r="BF493"/>
  <c r="T493"/>
  <c r="R493"/>
  <c r="P493"/>
  <c r="BI486"/>
  <c r="BH486"/>
  <c r="BG486"/>
  <c r="BF486"/>
  <c r="T486"/>
  <c r="T478"/>
  <c r="T468"/>
  <c r="R486"/>
  <c r="R478"/>
  <c r="R468"/>
  <c r="P486"/>
  <c r="P478"/>
  <c r="BI479"/>
  <c r="BH479"/>
  <c r="BG479"/>
  <c r="BF479"/>
  <c r="T479"/>
  <c r="R479"/>
  <c r="P479"/>
  <c r="BI474"/>
  <c r="BH474"/>
  <c r="BG474"/>
  <c r="BF474"/>
  <c r="T474"/>
  <c r="R474"/>
  <c r="P474"/>
  <c r="BI469"/>
  <c r="BH469"/>
  <c r="BG469"/>
  <c r="BF469"/>
  <c r="T469"/>
  <c r="R469"/>
  <c r="P469"/>
  <c r="BI465"/>
  <c r="BH465"/>
  <c r="BG465"/>
  <c r="BF465"/>
  <c r="T465"/>
  <c r="R465"/>
  <c r="P465"/>
  <c r="BI460"/>
  <c r="BH460"/>
  <c r="BG460"/>
  <c r="BF460"/>
  <c r="T460"/>
  <c r="R460"/>
  <c r="P460"/>
  <c r="BI457"/>
  <c r="BH457"/>
  <c r="BG457"/>
  <c r="BF457"/>
  <c r="T457"/>
  <c r="R457"/>
  <c r="P457"/>
  <c r="BI452"/>
  <c r="BH452"/>
  <c r="BG452"/>
  <c r="BF452"/>
  <c r="T452"/>
  <c r="R452"/>
  <c r="P452"/>
  <c r="BI449"/>
  <c r="BH449"/>
  <c r="BG449"/>
  <c r="BF449"/>
  <c r="T449"/>
  <c r="R449"/>
  <c r="P449"/>
  <c r="BI444"/>
  <c r="BH444"/>
  <c r="BG444"/>
  <c r="BF444"/>
  <c r="T444"/>
  <c r="R444"/>
  <c r="P444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09"/>
  <c r="BH409"/>
  <c r="BG409"/>
  <c r="BF409"/>
  <c r="T409"/>
  <c r="R409"/>
  <c r="P409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7"/>
  <c r="BH367"/>
  <c r="BG367"/>
  <c r="BF367"/>
  <c r="T367"/>
  <c r="R367"/>
  <c r="P367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1"/>
  <c r="BH331"/>
  <c r="BG331"/>
  <c r="BF331"/>
  <c r="T331"/>
  <c r="R331"/>
  <c r="P331"/>
  <c r="BI325"/>
  <c r="BH325"/>
  <c r="BG325"/>
  <c r="BF325"/>
  <c r="T325"/>
  <c r="R325"/>
  <c r="P325"/>
  <c r="BI321"/>
  <c r="BH321"/>
  <c r="BG321"/>
  <c r="BF321"/>
  <c r="T321"/>
  <c r="R321"/>
  <c r="P321"/>
  <c r="BI314"/>
  <c r="BH314"/>
  <c r="BG314"/>
  <c r="BF314"/>
  <c r="T314"/>
  <c r="T313"/>
  <c r="R314"/>
  <c r="R313"/>
  <c r="P314"/>
  <c r="P313"/>
  <c r="BI308"/>
  <c r="BH308"/>
  <c r="BG308"/>
  <c r="BF308"/>
  <c r="T308"/>
  <c r="T302"/>
  <c r="R308"/>
  <c r="R302"/>
  <c r="P308"/>
  <c r="P302"/>
  <c r="BI303"/>
  <c r="BH303"/>
  <c r="BG303"/>
  <c r="BF303"/>
  <c r="T303"/>
  <c r="R303"/>
  <c r="P303"/>
  <c r="BI296"/>
  <c r="BH296"/>
  <c r="BG296"/>
  <c r="BF296"/>
  <c r="T296"/>
  <c r="R296"/>
  <c r="P296"/>
  <c r="BI291"/>
  <c r="BH291"/>
  <c r="BG291"/>
  <c r="BF291"/>
  <c r="T291"/>
  <c r="R291"/>
  <c r="P291"/>
  <c r="BI286"/>
  <c r="BH286"/>
  <c r="BG286"/>
  <c r="BF286"/>
  <c r="T286"/>
  <c r="R286"/>
  <c r="P286"/>
  <c r="BI281"/>
  <c r="BH281"/>
  <c r="BG281"/>
  <c r="BF281"/>
  <c r="T281"/>
  <c r="R281"/>
  <c r="P281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2"/>
  <c r="BH262"/>
  <c r="BG262"/>
  <c r="BF262"/>
  <c r="T262"/>
  <c r="R262"/>
  <c r="P262"/>
  <c r="BI257"/>
  <c r="BH257"/>
  <c r="BG257"/>
  <c r="BF257"/>
  <c r="T257"/>
  <c r="R257"/>
  <c r="P257"/>
  <c r="BI247"/>
  <c r="BH247"/>
  <c r="BG247"/>
  <c r="BF247"/>
  <c r="T247"/>
  <c r="R247"/>
  <c r="P247"/>
  <c r="BI242"/>
  <c r="BH242"/>
  <c r="BG242"/>
  <c r="BF242"/>
  <c r="T242"/>
  <c r="R242"/>
  <c r="P242"/>
  <c r="BI222"/>
  <c r="BH222"/>
  <c r="BG222"/>
  <c r="BF222"/>
  <c r="T222"/>
  <c r="R222"/>
  <c r="P222"/>
  <c r="BI216"/>
  <c r="BH216"/>
  <c r="BG216"/>
  <c r="BF216"/>
  <c r="T216"/>
  <c r="R216"/>
  <c r="P216"/>
  <c r="BI209"/>
  <c r="BH209"/>
  <c r="BG209"/>
  <c r="BF209"/>
  <c r="T209"/>
  <c r="R209"/>
  <c r="P209"/>
  <c r="BI203"/>
  <c r="BH203"/>
  <c r="BG203"/>
  <c r="BF203"/>
  <c r="T203"/>
  <c r="R203"/>
  <c r="P203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56"/>
  <c r="BH156"/>
  <c r="BG156"/>
  <c r="BF156"/>
  <c r="T156"/>
  <c r="R156"/>
  <c r="P156"/>
  <c r="BI150"/>
  <c r="BH150"/>
  <c r="BG150"/>
  <c r="BF150"/>
  <c r="T150"/>
  <c r="R150"/>
  <c r="P150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F89"/>
  <c r="E87"/>
  <c r="F56"/>
  <c r="E54"/>
  <c r="J26"/>
  <c r="E26"/>
  <c r="J92"/>
  <c r="J25"/>
  <c r="J23"/>
  <c r="E23"/>
  <c r="J58"/>
  <c r="J22"/>
  <c r="J20"/>
  <c r="E20"/>
  <c r="F92"/>
  <c r="J19"/>
  <c r="J17"/>
  <c r="E17"/>
  <c r="F91"/>
  <c r="J16"/>
  <c r="J14"/>
  <c r="J89"/>
  <c r="E7"/>
  <c r="E83"/>
  <c i="1" r="L50"/>
  <c r="AM50"/>
  <c r="AM49"/>
  <c r="L49"/>
  <c r="AM47"/>
  <c r="L47"/>
  <c r="L45"/>
  <c r="L44"/>
  <c i="2" r="BK405"/>
  <c i="3" r="J304"/>
  <c i="4" r="J102"/>
  <c r="J199"/>
  <c i="2" r="J331"/>
  <c i="4" r="J529"/>
  <c r="J440"/>
  <c i="2" r="BK393"/>
  <c i="3" r="BK319"/>
  <c i="4" r="J471"/>
  <c i="5" r="J132"/>
  <c i="4" r="BK160"/>
  <c r="J467"/>
  <c i="2" r="J195"/>
  <c r="BK308"/>
  <c i="3" r="BK183"/>
  <c i="5" r="J123"/>
  <c i="2" r="J314"/>
  <c i="3" r="J419"/>
  <c i="4" r="J377"/>
  <c r="J497"/>
  <c i="2" r="BK190"/>
  <c i="3" r="J299"/>
  <c i="4" r="BK426"/>
  <c i="2" r="J216"/>
  <c i="3" r="J116"/>
  <c i="4" r="BK577"/>
  <c r="BK529"/>
  <c r="BK536"/>
  <c i="2" r="BK452"/>
  <c i="4" r="BK452"/>
  <c r="BK506"/>
  <c i="2" r="J432"/>
  <c r="BK222"/>
  <c i="3" r="BK121"/>
  <c i="4" r="BK102"/>
  <c i="2" r="BK401"/>
  <c i="3" r="BK395"/>
  <c i="4" r="BK253"/>
  <c r="BK444"/>
  <c i="2" r="BK110"/>
  <c i="3" r="BK385"/>
  <c i="4" r="J369"/>
  <c i="2" r="BK114"/>
  <c i="3" r="J280"/>
  <c i="4" r="BK422"/>
  <c r="J381"/>
  <c i="2" r="J190"/>
  <c i="4" r="J141"/>
  <c i="2" r="J457"/>
  <c i="3" r="BK159"/>
  <c r="BK344"/>
  <c i="4" r="BK279"/>
  <c r="J475"/>
  <c i="2" r="BK428"/>
  <c r="BK291"/>
  <c r="J308"/>
  <c i="4" r="J217"/>
  <c i="5" r="BK100"/>
  <c i="3" r="J276"/>
  <c i="4" r="J258"/>
  <c r="BK511"/>
  <c r="BK199"/>
  <c i="2" r="BK163"/>
  <c i="3" r="J366"/>
  <c r="J407"/>
  <c i="4" r="BK270"/>
  <c r="BK455"/>
  <c i="2" r="J110"/>
  <c r="BK195"/>
  <c i="3" r="J98"/>
  <c i="4" r="BK393"/>
  <c r="BK246"/>
  <c i="2" r="BK469"/>
  <c i="3" r="J333"/>
  <c r="BK116"/>
  <c i="4" r="BK358"/>
  <c i="5" r="BK123"/>
  <c i="2" r="J119"/>
  <c i="5" r="J103"/>
  <c i="2" r="J362"/>
  <c i="3" r="J125"/>
  <c i="4" r="J166"/>
  <c i="3" r="BK357"/>
  <c i="4" r="J194"/>
  <c i="2" r="J150"/>
  <c i="4" r="J385"/>
  <c i="2" r="BK389"/>
  <c r="J479"/>
  <c i="3" r="J288"/>
  <c i="5" r="BK132"/>
  <c i="2" r="J526"/>
  <c i="3" r="BK299"/>
  <c i="4" r="J325"/>
  <c r="J343"/>
  <c r="J121"/>
  <c i="2" r="BK465"/>
  <c r="J106"/>
  <c i="3" r="J131"/>
  <c i="4" r="BK127"/>
  <c i="2" r="J515"/>
  <c r="J156"/>
  <c i="4" r="BK588"/>
  <c r="BK329"/>
  <c i="2" r="J413"/>
  <c r="J209"/>
  <c i="4" r="BK381"/>
  <c i="2" r="J163"/>
  <c i="3" r="J176"/>
  <c i="4" r="J408"/>
  <c r="BK227"/>
  <c r="BK475"/>
  <c i="2" r="BK374"/>
  <c i="3" r="J284"/>
  <c i="2" r="BK325"/>
  <c i="3" r="J424"/>
  <c i="4" r="J524"/>
  <c i="2" r="J172"/>
  <c r="BK150"/>
  <c i="4" r="BK415"/>
  <c i="2" r="J409"/>
  <c i="3" r="BK241"/>
  <c i="4" r="BK377"/>
  <c r="BK543"/>
  <c i="2" r="J129"/>
  <c i="3" r="J210"/>
  <c i="4" r="J565"/>
  <c r="BK404"/>
  <c i="2" r="BK124"/>
  <c i="3" r="J253"/>
  <c i="4" r="J306"/>
  <c i="2" r="BK515"/>
  <c i="3" r="J357"/>
  <c i="4" r="BK467"/>
  <c i="2" r="BK350"/>
  <c i="3" r="BK424"/>
  <c r="BK247"/>
  <c i="4" r="J116"/>
  <c r="J577"/>
  <c i="3" r="J149"/>
  <c i="4" r="J329"/>
  <c i="5" r="J110"/>
  <c i="2" r="BK479"/>
  <c i="3" r="BK333"/>
  <c i="4" r="BK389"/>
  <c r="BK207"/>
  <c r="J479"/>
  <c r="BK274"/>
  <c i="2" r="J168"/>
  <c i="4" r="BK350"/>
  <c r="BK241"/>
  <c i="2" r="BK168"/>
  <c i="1" r="AS55"/>
  <c i="2" r="BK314"/>
  <c r="BK277"/>
  <c i="3" r="J183"/>
  <c i="4" r="J298"/>
  <c r="J553"/>
  <c r="J173"/>
  <c i="2" r="J504"/>
  <c r="J257"/>
  <c i="3" r="BK253"/>
  <c i="2" r="BK509"/>
  <c r="BK354"/>
  <c r="J469"/>
  <c i="3" r="BK189"/>
  <c i="4" r="J362"/>
  <c r="J415"/>
  <c i="5" r="BK128"/>
  <c i="2" r="BK296"/>
  <c i="4" r="J426"/>
  <c r="BK179"/>
  <c i="2" r="BK370"/>
  <c r="BK449"/>
  <c i="3" r="BK353"/>
  <c i="4" r="J236"/>
  <c r="J160"/>
  <c i="2" r="BK444"/>
  <c i="4" r="J444"/>
  <c i="2" r="BK106"/>
  <c i="3" r="J371"/>
  <c i="4" r="BK332"/>
  <c i="3" r="BK257"/>
  <c i="5" r="J128"/>
  <c i="3" r="BK165"/>
  <c r="J314"/>
  <c i="4" r="J492"/>
  <c r="BK553"/>
  <c i="2" r="BK338"/>
  <c i="4" r="BK152"/>
  <c i="2" r="J370"/>
  <c i="3" r="BK349"/>
  <c r="BK224"/>
  <c i="4" r="BK194"/>
  <c i="2" r="J272"/>
  <c r="BK262"/>
  <c i="3" r="BK131"/>
  <c i="4" r="J302"/>
  <c r="J433"/>
  <c i="5" r="BK106"/>
  <c i="2" r="BK321"/>
  <c i="3" r="BK414"/>
  <c i="4" r="J111"/>
  <c i="2" r="J267"/>
  <c r="BK303"/>
  <c i="3" r="J236"/>
  <c i="4" r="J310"/>
  <c i="5" r="J114"/>
  <c i="2" r="J354"/>
  <c i="3" r="J159"/>
  <c i="4" r="J536"/>
  <c i="5" r="BK110"/>
  <c i="3" r="J205"/>
  <c r="BK195"/>
  <c i="4" r="J350"/>
  <c i="2" r="J421"/>
  <c i="4" r="J460"/>
  <c i="2" r="J139"/>
  <c i="4" r="J463"/>
  <c r="BK369"/>
  <c i="3" r="BK214"/>
  <c i="4" r="BK231"/>
  <c i="2" r="BK257"/>
  <c r="BK242"/>
  <c i="4" r="BK408"/>
  <c r="BK582"/>
  <c r="J373"/>
  <c r="BK336"/>
  <c i="2" r="J449"/>
  <c r="BK436"/>
  <c i="3" r="BK219"/>
  <c i="4" r="BK217"/>
  <c i="2" r="BK156"/>
  <c r="J321"/>
  <c i="3" r="BK380"/>
  <c i="4" r="J559"/>
  <c r="J264"/>
  <c r="J339"/>
  <c i="2" r="BK421"/>
  <c i="3" r="BK307"/>
  <c i="4" r="J294"/>
  <c i="2" r="J401"/>
  <c i="3" r="J195"/>
  <c i="4" r="J241"/>
  <c r="BK236"/>
  <c i="2" r="J486"/>
  <c r="BK386"/>
  <c r="J382"/>
  <c i="3" r="J307"/>
  <c i="4" r="J332"/>
  <c i="5" r="J100"/>
  <c i="2" r="J342"/>
  <c i="3" r="J241"/>
  <c i="4" r="BK290"/>
  <c i="5" r="J97"/>
  <c i="2" r="J338"/>
  <c i="3" r="J339"/>
  <c i="4" r="BK116"/>
  <c i="3" r="J361"/>
  <c i="4" r="BK98"/>
  <c i="2" r="J286"/>
  <c i="3" r="J165"/>
  <c i="4" r="J322"/>
  <c r="J404"/>
  <c r="BK519"/>
  <c r="BK397"/>
  <c i="2" r="J98"/>
  <c i="4" r="BK463"/>
  <c i="5" r="J139"/>
  <c i="4" r="J482"/>
  <c i="2" r="BK139"/>
  <c i="3" r="BK102"/>
  <c i="4" r="BK440"/>
  <c i="2" r="J346"/>
  <c r="J367"/>
  <c r="J296"/>
  <c i="4" r="J127"/>
  <c i="5" r="BK119"/>
  <c i="2" r="J114"/>
  <c i="3" r="BK292"/>
  <c i="4" r="J354"/>
  <c i="5" r="J106"/>
  <c i="2" r="BK378"/>
  <c i="4" r="BK429"/>
  <c r="BK572"/>
  <c i="3" r="BK149"/>
  <c i="4" r="BK365"/>
  <c i="2" r="BK346"/>
  <c r="J102"/>
  <c i="3" r="BK236"/>
  <c i="4" r="BK346"/>
  <c r="BK302"/>
  <c i="2" r="BK134"/>
  <c i="3" r="J224"/>
  <c i="4" r="J588"/>
  <c i="3" r="BK265"/>
  <c i="2" r="J498"/>
  <c r="BK102"/>
  <c i="4" r="J365"/>
  <c i="2" r="J134"/>
  <c i="3" r="J395"/>
  <c i="4" r="J152"/>
  <c i="5" r="BK139"/>
  <c i="2" r="BK409"/>
  <c i="3" r="BK106"/>
  <c i="4" r="J147"/>
  <c i="2" r="BK493"/>
  <c i="3" r="BK328"/>
  <c i="4" r="J506"/>
  <c i="2" r="J417"/>
  <c i="3" r="J380"/>
  <c i="4" r="J106"/>
  <c r="BK559"/>
  <c i="3" r="BK419"/>
  <c i="4" r="BK264"/>
  <c i="2" r="J397"/>
  <c i="3" r="BK200"/>
  <c i="4" r="BK222"/>
  <c i="3" r="J390"/>
  <c i="4" r="BK258"/>
  <c i="2" r="BK367"/>
  <c i="3" r="BK361"/>
  <c i="4" r="BK460"/>
  <c r="BK325"/>
  <c i="2" r="J176"/>
  <c i="4" r="BK106"/>
  <c i="2" r="BK413"/>
  <c r="J350"/>
  <c i="3" r="BK296"/>
  <c i="4" r="J515"/>
  <c i="2" r="J424"/>
  <c i="3" r="BK280"/>
  <c r="BK390"/>
  <c i="4" r="BK492"/>
  <c i="2" r="J460"/>
  <c i="4" r="J290"/>
  <c i="2" r="J374"/>
  <c i="4" r="J212"/>
  <c r="J270"/>
  <c i="5" r="BK135"/>
  <c i="4" r="J511"/>
  <c r="BK339"/>
  <c i="2" r="BK474"/>
  <c i="3" r="BK125"/>
  <c i="4" r="BK385"/>
  <c i="2" r="J378"/>
  <c r="J277"/>
  <c i="3" r="BK376"/>
  <c i="4" r="J412"/>
  <c r="BK433"/>
  <c i="5" r="BK103"/>
  <c i="2" r="BK172"/>
  <c i="3" r="BK311"/>
  <c i="4" r="J455"/>
  <c i="2" r="BK424"/>
  <c i="3" r="BK324"/>
  <c r="J106"/>
  <c i="5" r="BK114"/>
  <c r="BK94"/>
  <c i="2" r="BK486"/>
  <c i="3" r="J102"/>
  <c i="4" r="J452"/>
  <c i="2" r="BK331"/>
  <c i="4" r="J400"/>
  <c r="J279"/>
  <c i="2" r="J444"/>
  <c r="J474"/>
  <c i="4" r="J582"/>
  <c r="J222"/>
  <c i="2" r="J222"/>
  <c r="BK209"/>
  <c i="3" r="BK98"/>
  <c i="4" r="BK482"/>
  <c i="2" r="BK358"/>
  <c i="3" r="J385"/>
  <c i="4" r="J519"/>
  <c i="2" r="J124"/>
  <c i="3" r="J324"/>
  <c i="4" r="BK412"/>
  <c i="5" r="BK97"/>
  <c i="3" r="J111"/>
  <c i="4" r="BK298"/>
  <c i="2" r="BK129"/>
  <c i="3" r="BK155"/>
  <c i="4" r="BK343"/>
  <c r="J246"/>
  <c i="2" r="BK397"/>
  <c i="3" r="J311"/>
  <c i="2" r="BK362"/>
  <c r="BK180"/>
  <c i="3" r="J121"/>
  <c i="4" r="J419"/>
  <c r="BK315"/>
  <c i="2" r="BK216"/>
  <c i="3" r="J328"/>
  <c i="4" r="BK134"/>
  <c r="BK141"/>
  <c i="2" r="BK460"/>
  <c i="3" r="BK111"/>
  <c i="4" r="J358"/>
  <c r="J429"/>
  <c i="3" r="BK304"/>
  <c i="4" r="BK306"/>
  <c i="5" r="J94"/>
  <c i="2" r="J436"/>
  <c r="BK267"/>
  <c i="3" r="J219"/>
  <c r="J200"/>
  <c i="2" r="BK417"/>
  <c r="BK98"/>
  <c i="3" r="BK430"/>
  <c r="J349"/>
  <c i="4" r="J572"/>
  <c r="BK437"/>
  <c r="BK173"/>
  <c i="2" r="J180"/>
  <c i="3" r="BK314"/>
  <c r="BK284"/>
  <c i="2" r="BK440"/>
  <c i="3" r="J155"/>
  <c r="J270"/>
  <c i="4" r="J231"/>
  <c i="2" r="J185"/>
  <c r="J428"/>
  <c i="4" r="J315"/>
  <c r="BK373"/>
  <c i="2" r="BK203"/>
  <c i="3" r="BK276"/>
  <c i="4" r="J318"/>
  <c r="BK524"/>
  <c i="2" r="J509"/>
  <c i="3" r="BK270"/>
  <c i="4" r="J336"/>
  <c i="5" r="BK143"/>
  <c i="2" r="J440"/>
  <c i="3" r="J376"/>
  <c r="J136"/>
  <c i="4" r="BK497"/>
  <c i="2" r="BK272"/>
  <c i="4" r="J393"/>
  <c r="J274"/>
  <c i="3" r="J319"/>
  <c r="BK288"/>
  <c i="2" r="BK432"/>
  <c r="J281"/>
  <c i="3" r="J229"/>
  <c i="4" r="BK400"/>
  <c i="5" r="J135"/>
  <c i="4" r="BK147"/>
  <c r="BK294"/>
  <c i="2" r="J358"/>
  <c i="3" r="J189"/>
  <c r="BK229"/>
  <c i="4" r="J134"/>
  <c i="2" r="J242"/>
  <c r="BK247"/>
  <c i="3" r="J261"/>
  <c i="4" r="J98"/>
  <c i="2" r="BK342"/>
  <c i="4" r="J437"/>
  <c r="J422"/>
  <c i="2" r="J493"/>
  <c i="3" r="BK210"/>
  <c i="4" r="J543"/>
  <c r="BK419"/>
  <c i="2" r="BK382"/>
  <c i="3" r="J430"/>
  <c r="BK261"/>
  <c r="BK136"/>
  <c i="4" r="BK515"/>
  <c i="2" r="J303"/>
  <c i="4" r="J227"/>
  <c i="2" r="BK520"/>
  <c i="3" r="BK339"/>
  <c i="4" r="BK479"/>
  <c i="3" r="BK371"/>
  <c i="4" r="BK284"/>
  <c i="2" r="BK281"/>
  <c i="3" r="J292"/>
  <c i="4" r="J284"/>
  <c r="BK485"/>
  <c r="BK501"/>
  <c r="J548"/>
  <c r="BK166"/>
  <c i="2" r="J325"/>
  <c r="BK185"/>
  <c i="3" r="BK401"/>
  <c i="4" r="J346"/>
  <c i="2" r="J452"/>
  <c r="J405"/>
  <c i="3" r="J265"/>
  <c i="4" r="BK471"/>
  <c r="BK310"/>
  <c i="2" r="BK457"/>
  <c i="3" r="J247"/>
  <c i="4" r="J397"/>
  <c i="3" r="J296"/>
  <c i="4" r="BK121"/>
  <c i="5" r="J119"/>
  <c i="2" r="J203"/>
  <c i="4" r="BK565"/>
  <c r="J501"/>
  <c i="2" r="J386"/>
  <c i="3" r="J257"/>
  <c r="BK205"/>
  <c i="4" r="J389"/>
  <c i="2" r="BK176"/>
  <c i="3" r="BK141"/>
  <c i="2" r="J465"/>
  <c i="3" r="BK176"/>
  <c i="2" r="J247"/>
  <c i="3" r="J353"/>
  <c i="4" r="BK447"/>
  <c i="3" r="J141"/>
  <c i="4" r="J207"/>
  <c i="2" r="J393"/>
  <c i="3" r="J344"/>
  <c i="4" r="BK362"/>
  <c i="2" r="BK526"/>
  <c i="3" r="J401"/>
  <c i="4" r="J179"/>
  <c i="2" r="J291"/>
  <c i="4" r="BK548"/>
  <c r="BK111"/>
  <c r="BK318"/>
  <c i="2" r="BK498"/>
  <c i="3" r="BK407"/>
  <c i="4" r="BK212"/>
  <c i="2" r="BK504"/>
  <c r="BK286"/>
  <c i="4" r="J447"/>
  <c i="2" r="J389"/>
  <c i="3" r="BK366"/>
  <c i="4" r="J485"/>
  <c i="5" r="J143"/>
  <c i="2" r="J262"/>
  <c i="3" r="J414"/>
  <c i="4" r="BK322"/>
  <c i="2" r="BK119"/>
  <c i="3" r="J214"/>
  <c i="4" r="J253"/>
  <c i="2" r="J520"/>
  <c i="4" r="BK354"/>
  <c i="2" l="1" r="P468"/>
  <c r="T97"/>
  <c r="T320"/>
  <c i="3" r="R275"/>
  <c i="2" r="R337"/>
  <c i="3" r="BK275"/>
  <c r="J275"/>
  <c r="J69"/>
  <c i="4" r="R97"/>
  <c i="2" r="P337"/>
  <c i="3" r="P97"/>
  <c r="R389"/>
  <c i="4" r="P523"/>
  <c r="P500"/>
  <c i="3" r="P235"/>
  <c r="T389"/>
  <c i="4" r="P289"/>
  <c i="2" r="T337"/>
  <c i="3" r="T235"/>
  <c r="P389"/>
  <c i="4" r="P252"/>
  <c r="P547"/>
  <c i="2" r="BK337"/>
  <c r="J337"/>
  <c r="J69"/>
  <c i="3" r="BK252"/>
  <c r="J252"/>
  <c r="J68"/>
  <c r="P365"/>
  <c r="P338"/>
  <c i="4" r="BK289"/>
  <c r="J289"/>
  <c r="J69"/>
  <c i="3" r="T97"/>
  <c r="T252"/>
  <c i="4" r="R252"/>
  <c r="R269"/>
  <c i="2" r="P97"/>
  <c r="R320"/>
  <c i="4" r="T252"/>
  <c r="R523"/>
  <c r="R500"/>
  <c i="2" r="BK320"/>
  <c r="J320"/>
  <c r="J68"/>
  <c i="3" r="P275"/>
  <c i="4" r="BK97"/>
  <c r="J97"/>
  <c r="J65"/>
  <c r="T269"/>
  <c i="2" r="BK97"/>
  <c r="BK492"/>
  <c r="J492"/>
  <c r="J72"/>
  <c i="3" r="R235"/>
  <c r="BK365"/>
  <c r="J365"/>
  <c r="J71"/>
  <c i="4" r="BK252"/>
  <c r="J252"/>
  <c r="J66"/>
  <c r="R547"/>
  <c i="2" r="T492"/>
  <c i="4" r="T97"/>
  <c r="T523"/>
  <c r="T500"/>
  <c i="3" r="R97"/>
  <c r="R252"/>
  <c r="R365"/>
  <c r="R338"/>
  <c i="4" r="BK269"/>
  <c r="J269"/>
  <c r="J68"/>
  <c r="T547"/>
  <c i="2" r="P492"/>
  <c i="3" r="T275"/>
  <c i="4" r="R289"/>
  <c r="P269"/>
  <c r="BK547"/>
  <c r="J547"/>
  <c r="J72"/>
  <c i="5" r="R93"/>
  <c r="BK118"/>
  <c r="J118"/>
  <c r="J66"/>
  <c r="T118"/>
  <c i="2" r="P320"/>
  <c i="3" r="BK97"/>
  <c r="J97"/>
  <c r="J65"/>
  <c r="P252"/>
  <c r="T365"/>
  <c r="T338"/>
  <c i="4" r="P97"/>
  <c r="BK523"/>
  <c r="J523"/>
  <c r="J71"/>
  <c i="5" r="P93"/>
  <c r="T93"/>
  <c r="P118"/>
  <c r="P127"/>
  <c i="2" r="R97"/>
  <c r="R96"/>
  <c r="R95"/>
  <c r="R492"/>
  <c i="3" r="BK235"/>
  <c r="J235"/>
  <c r="J66"/>
  <c r="BK389"/>
  <c r="J389"/>
  <c r="J72"/>
  <c i="4" r="T289"/>
  <c i="5" r="BK93"/>
  <c r="J93"/>
  <c r="J65"/>
  <c r="R118"/>
  <c r="BK127"/>
  <c r="J127"/>
  <c r="J67"/>
  <c r="R127"/>
  <c r="T127"/>
  <c i="2" r="BK525"/>
  <c r="J525"/>
  <c r="J73"/>
  <c i="3" r="BK338"/>
  <c r="J338"/>
  <c r="J70"/>
  <c r="BK246"/>
  <c r="J246"/>
  <c r="J67"/>
  <c i="2" r="BK478"/>
  <c r="J478"/>
  <c r="J71"/>
  <c i="4" r="BK587"/>
  <c r="J587"/>
  <c r="J73"/>
  <c r="BK263"/>
  <c r="J263"/>
  <c r="J67"/>
  <c i="2" r="BK313"/>
  <c r="J313"/>
  <c r="J67"/>
  <c r="BK302"/>
  <c r="J302"/>
  <c r="J66"/>
  <c i="3" r="BK429"/>
  <c r="J429"/>
  <c r="J73"/>
  <c i="4" r="BK500"/>
  <c r="J500"/>
  <c r="J70"/>
  <c i="5" r="BK138"/>
  <c r="J138"/>
  <c r="J68"/>
  <c r="BK142"/>
  <c r="J142"/>
  <c r="J69"/>
  <c r="J88"/>
  <c r="F88"/>
  <c r="BE106"/>
  <c r="BE103"/>
  <c r="BE123"/>
  <c r="J56"/>
  <c r="E79"/>
  <c r="BE143"/>
  <c r="F58"/>
  <c r="BE119"/>
  <c r="BE132"/>
  <c r="J58"/>
  <c r="BE97"/>
  <c r="BE110"/>
  <c r="BE128"/>
  <c r="BE139"/>
  <c r="BE94"/>
  <c r="BE135"/>
  <c r="BE100"/>
  <c r="BE114"/>
  <c i="4" r="BE102"/>
  <c r="BE127"/>
  <c r="BE152"/>
  <c r="BE253"/>
  <c r="BE306"/>
  <c r="BE325"/>
  <c r="BE332"/>
  <c r="BE412"/>
  <c r="BE479"/>
  <c r="BE543"/>
  <c r="BE236"/>
  <c r="BE258"/>
  <c r="BE365"/>
  <c r="BE385"/>
  <c r="BE455"/>
  <c r="BE506"/>
  <c r="BE529"/>
  <c r="BE553"/>
  <c i="3" r="BK96"/>
  <c r="BK95"/>
  <c r="J95"/>
  <c i="4" r="J58"/>
  <c r="BE106"/>
  <c r="BE121"/>
  <c r="BE408"/>
  <c r="BE501"/>
  <c r="BE536"/>
  <c r="F58"/>
  <c r="BE179"/>
  <c r="BE217"/>
  <c r="BE270"/>
  <c r="BE290"/>
  <c r="BE354"/>
  <c r="BE373"/>
  <c r="BE116"/>
  <c r="BE141"/>
  <c r="BE284"/>
  <c r="BE298"/>
  <c r="BE419"/>
  <c r="BE444"/>
  <c r="BE482"/>
  <c r="BE497"/>
  <c r="BE565"/>
  <c r="BE274"/>
  <c r="BE279"/>
  <c r="BE294"/>
  <c r="BE350"/>
  <c r="BE362"/>
  <c r="BE492"/>
  <c r="BE582"/>
  <c r="BE422"/>
  <c r="BE467"/>
  <c r="F59"/>
  <c r="BE160"/>
  <c r="BE315"/>
  <c r="BE346"/>
  <c r="BE358"/>
  <c r="BE393"/>
  <c r="BE548"/>
  <c r="BE559"/>
  <c r="BE111"/>
  <c r="BE134"/>
  <c r="BE166"/>
  <c r="BE194"/>
  <c r="BE241"/>
  <c r="BE339"/>
  <c r="BE377"/>
  <c r="BE381"/>
  <c r="BE404"/>
  <c r="BE429"/>
  <c r="BE463"/>
  <c r="BE524"/>
  <c r="J59"/>
  <c r="BE322"/>
  <c r="BE343"/>
  <c r="BE415"/>
  <c r="BE437"/>
  <c r="BE452"/>
  <c r="BE519"/>
  <c r="BE222"/>
  <c r="BE227"/>
  <c r="BE329"/>
  <c r="BE336"/>
  <c r="BE369"/>
  <c r="BE475"/>
  <c r="BE485"/>
  <c r="BE440"/>
  <c r="BE471"/>
  <c r="BE577"/>
  <c r="E83"/>
  <c r="BE98"/>
  <c r="BE302"/>
  <c r="BE310"/>
  <c r="BE426"/>
  <c r="BE588"/>
  <c r="J89"/>
  <c r="BE147"/>
  <c r="BE199"/>
  <c r="BE389"/>
  <c r="BE397"/>
  <c r="BE433"/>
  <c r="BE572"/>
  <c r="BE173"/>
  <c r="BE212"/>
  <c r="BE264"/>
  <c r="BE515"/>
  <c r="BE207"/>
  <c r="BE231"/>
  <c r="BE246"/>
  <c r="BE318"/>
  <c r="BE400"/>
  <c r="BE447"/>
  <c r="BE460"/>
  <c r="BE511"/>
  <c i="2" r="J97"/>
  <c r="J65"/>
  <c i="3" r="BE205"/>
  <c r="BE253"/>
  <c r="BE296"/>
  <c r="F58"/>
  <c r="BE261"/>
  <c r="BE280"/>
  <c r="BE299"/>
  <c r="BE307"/>
  <c r="BE390"/>
  <c r="BE116"/>
  <c r="BE131"/>
  <c r="BE247"/>
  <c r="BE376"/>
  <c r="E83"/>
  <c r="BE102"/>
  <c r="BE349"/>
  <c r="F59"/>
  <c r="BE111"/>
  <c r="BE141"/>
  <c r="BE155"/>
  <c r="BE236"/>
  <c r="BE265"/>
  <c r="BE333"/>
  <c r="BE353"/>
  <c r="J59"/>
  <c r="BE229"/>
  <c r="BE284"/>
  <c r="BE270"/>
  <c r="BE159"/>
  <c r="BE200"/>
  <c r="BE380"/>
  <c r="J91"/>
  <c r="BE219"/>
  <c r="BE328"/>
  <c r="BE344"/>
  <c r="BE361"/>
  <c r="BE183"/>
  <c r="BE189"/>
  <c r="BE210"/>
  <c r="BE176"/>
  <c r="BE319"/>
  <c r="BE401"/>
  <c r="BE419"/>
  <c r="BE98"/>
  <c r="BE288"/>
  <c r="BE311"/>
  <c r="BE357"/>
  <c r="BE395"/>
  <c r="J56"/>
  <c r="BE125"/>
  <c r="BE195"/>
  <c r="BE214"/>
  <c r="BE241"/>
  <c r="BE292"/>
  <c r="BE304"/>
  <c r="BE314"/>
  <c r="BE371"/>
  <c r="BE407"/>
  <c r="BE121"/>
  <c r="BE136"/>
  <c r="BE149"/>
  <c r="BE165"/>
  <c r="BE324"/>
  <c r="BE430"/>
  <c r="BE106"/>
  <c r="BE224"/>
  <c r="BE257"/>
  <c r="BE276"/>
  <c r="BE339"/>
  <c r="BE366"/>
  <c r="BE385"/>
  <c r="BE414"/>
  <c r="BE424"/>
  <c i="2" r="BE209"/>
  <c r="F59"/>
  <c r="BE247"/>
  <c r="BE286"/>
  <c r="BE163"/>
  <c r="BE203"/>
  <c r="BE331"/>
  <c r="BE150"/>
  <c r="BE185"/>
  <c r="J59"/>
  <c r="BE114"/>
  <c r="BE124"/>
  <c r="BE134"/>
  <c r="BE139"/>
  <c r="BE222"/>
  <c r="BE277"/>
  <c r="BE314"/>
  <c r="F58"/>
  <c r="J56"/>
  <c r="J91"/>
  <c r="BE106"/>
  <c r="BE119"/>
  <c r="BE98"/>
  <c r="BE303"/>
  <c r="BE180"/>
  <c r="BE216"/>
  <c r="BE281"/>
  <c r="BE374"/>
  <c r="BE393"/>
  <c r="BE405"/>
  <c r="BE417"/>
  <c r="BE465"/>
  <c r="BE110"/>
  <c r="BE190"/>
  <c r="BE242"/>
  <c r="BE262"/>
  <c r="BE102"/>
  <c r="BE168"/>
  <c r="BE176"/>
  <c r="BE350"/>
  <c r="BE358"/>
  <c r="BE370"/>
  <c r="BE386"/>
  <c r="BE432"/>
  <c r="BE436"/>
  <c r="BE440"/>
  <c r="BE449"/>
  <c r="BE452"/>
  <c r="BE457"/>
  <c r="BE460"/>
  <c r="BE469"/>
  <c r="BE129"/>
  <c r="BE272"/>
  <c r="BE498"/>
  <c r="BE509"/>
  <c r="BE172"/>
  <c r="BE257"/>
  <c r="BE291"/>
  <c r="BE325"/>
  <c r="BE474"/>
  <c r="BE479"/>
  <c r="BE520"/>
  <c r="E50"/>
  <c r="BE195"/>
  <c r="BE296"/>
  <c r="BE486"/>
  <c r="BE493"/>
  <c r="BE504"/>
  <c r="BE515"/>
  <c r="BE526"/>
  <c r="BE156"/>
  <c r="BE267"/>
  <c r="BE308"/>
  <c r="BE321"/>
  <c r="BE338"/>
  <c r="BE342"/>
  <c r="BE346"/>
  <c r="BE354"/>
  <c r="BE362"/>
  <c r="BE367"/>
  <c r="BE378"/>
  <c r="BE382"/>
  <c r="BE389"/>
  <c r="BE397"/>
  <c r="BE401"/>
  <c r="BE409"/>
  <c r="BE413"/>
  <c r="BE421"/>
  <c r="BE424"/>
  <c r="BE428"/>
  <c r="BE444"/>
  <c r="F39"/>
  <c i="1" r="BD56"/>
  <c i="4" r="F37"/>
  <c i="1" r="BB58"/>
  <c i="2" r="F36"/>
  <c i="1" r="BA56"/>
  <c i="3" r="J36"/>
  <c i="1" r="AW57"/>
  <c i="5" r="F38"/>
  <c i="1" r="BC59"/>
  <c i="4" r="F39"/>
  <c i="1" r="BD58"/>
  <c i="3" r="F38"/>
  <c i="1" r="BC57"/>
  <c i="2" r="J36"/>
  <c i="1" r="AW56"/>
  <c i="2" r="F37"/>
  <c i="1" r="BB56"/>
  <c i="5" r="F39"/>
  <c i="1" r="BD59"/>
  <c i="4" r="F36"/>
  <c i="1" r="BA58"/>
  <c i="3" r="F36"/>
  <c i="1" r="BA57"/>
  <c i="4" r="F38"/>
  <c i="1" r="BC58"/>
  <c i="5" r="F37"/>
  <c i="1" r="BB59"/>
  <c i="2" r="F38"/>
  <c i="1" r="BC56"/>
  <c i="3" r="F37"/>
  <c i="1" r="BB57"/>
  <c i="3" r="F39"/>
  <c i="1" r="BD57"/>
  <c i="5" r="F36"/>
  <c i="1" r="BA59"/>
  <c r="AS54"/>
  <c i="3" r="J32"/>
  <c i="5" r="J36"/>
  <c i="1" r="AW59"/>
  <c i="4" r="J36"/>
  <c i="1" r="AW58"/>
  <c i="4" l="1" r="T96"/>
  <c r="T95"/>
  <c r="P96"/>
  <c r="P95"/>
  <c i="1" r="AU58"/>
  <c i="5" r="P92"/>
  <c r="P91"/>
  <c i="1" r="AU59"/>
  <c i="3" r="T96"/>
  <c r="T95"/>
  <c i="2" r="P96"/>
  <c r="P95"/>
  <c i="1" r="AU56"/>
  <c i="3" r="P96"/>
  <c r="P95"/>
  <c i="1" r="AU57"/>
  <c i="3" r="R96"/>
  <c r="R95"/>
  <c i="4" r="R96"/>
  <c r="R95"/>
  <c i="2" r="T96"/>
  <c r="T95"/>
  <c i="5" r="T92"/>
  <c r="T91"/>
  <c r="R92"/>
  <c r="R91"/>
  <c i="2" r="BK468"/>
  <c r="J468"/>
  <c r="J70"/>
  <c i="4" r="BK96"/>
  <c r="J96"/>
  <c r="J64"/>
  <c i="5" r="BK92"/>
  <c r="J92"/>
  <c r="J64"/>
  <c i="4" r="BK95"/>
  <c r="J95"/>
  <c i="1" r="AG57"/>
  <c i="3" r="J96"/>
  <c r="J64"/>
  <c r="J63"/>
  <c r="J35"/>
  <c i="1" r="AV57"/>
  <c r="AT57"/>
  <c r="AN57"/>
  <c i="3" r="F35"/>
  <c i="1" r="AZ57"/>
  <c i="4" r="J35"/>
  <c i="1" r="AV58"/>
  <c r="AT58"/>
  <c i="2" r="F35"/>
  <c i="1" r="AZ56"/>
  <c i="2" r="J35"/>
  <c i="1" r="AV56"/>
  <c r="AT56"/>
  <c i="4" r="F35"/>
  <c i="1" r="AZ58"/>
  <c i="4" r="J32"/>
  <c i="1" r="AG58"/>
  <c r="BA55"/>
  <c r="BA54"/>
  <c r="AW54"/>
  <c r="AK30"/>
  <c r="BB55"/>
  <c r="AX55"/>
  <c i="5" r="F35"/>
  <c i="1" r="AZ59"/>
  <c i="5" r="J35"/>
  <c i="1" r="AV59"/>
  <c r="AT59"/>
  <c r="BC55"/>
  <c r="BC54"/>
  <c r="W32"/>
  <c r="BD55"/>
  <c r="BD54"/>
  <c r="W33"/>
  <c i="2" l="1" r="BK96"/>
  <c r="BK95"/>
  <c r="J95"/>
  <c r="J63"/>
  <c i="5" r="BK91"/>
  <c r="J91"/>
  <c i="1" r="AN58"/>
  <c i="4" r="J63"/>
  <c r="J41"/>
  <c i="3" r="J41"/>
  <c i="5" r="J32"/>
  <c i="1" r="AG59"/>
  <c r="AY55"/>
  <c r="W30"/>
  <c r="AZ55"/>
  <c r="AV55"/>
  <c r="AY54"/>
  <c r="AW55"/>
  <c r="AU55"/>
  <c r="AU54"/>
  <c r="BB54"/>
  <c r="AX54"/>
  <c i="5" l="1" r="J41"/>
  <c i="2" r="J96"/>
  <c r="J64"/>
  <c i="5" r="J63"/>
  <c i="1" r="AN59"/>
  <c r="W31"/>
  <c i="2" r="J32"/>
  <c i="1" r="AG56"/>
  <c r="AT55"/>
  <c r="AZ54"/>
  <c r="W29"/>
  <c i="2" l="1" r="J41"/>
  <c i="1" r="AN56"/>
  <c r="AG55"/>
  <c r="AV54"/>
  <c r="AK29"/>
  <c l="1" r="AN55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<sst xmlns="http://schemas.openxmlformats.org/spreadsheetml/2006/main">
  <si>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</si>
  <si>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</si>
  <si>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</si>
  <si>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</si>
  <si>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</si>
  <si>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{1178b075-733f-4903-a7c6-b0cee7d93ec6}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</si>
  <si>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</si>
  <si>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</si>
  <si>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</si>
  <si>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</si>
  <si>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</si>
  <si>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</si>
  <si>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</si>
  <si>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</si>
  <si>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043-0-25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</si>
  <si>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</si>
  <si>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</si>
  <si>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Český Brod - ulice Tuchorazská</t>
  </si>
  <si>
    <t>KSO:</t>
  </si>
  <si>
    <t>827</t>
  </si>
  <si>
    <t>CC-CZ:</t>
  </si>
  <si>
    <t>222</t>
  </si>
  <si>
    <t>Místo:</t>
  </si>
  <si>
    <t>Český Brod</t>
  </si>
  <si>
    <t>Datum:</t>
  </si>
  <si>
    <t>14. 7. 2025</t>
  </si>
  <si>
    <t>Zadavatel:</t>
  </si>
  <si>
    <t>IČ:</t>
  </si>
  <si>
    <t/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</si>
  <si>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</si>
  <si>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</si>
  <si>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</si>
  <si>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</si>
  <si>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</si>
  <si>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</si>
  <si>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</si>
  <si>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</si>
  <si>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</si>
  <si>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</si>
  <si>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</si>
  <si>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</si>
  <si>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</si>
  <si>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</si>
  <si>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</si>
  <si>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</si>
  <si>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</si>
  <si>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</si>
  <si>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</si>
  <si>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</si>
  <si>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</si>
  <si>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</si>
  <si>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</si>
  <si>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</si>
  <si>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</si>
  <si>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</si>
  <si>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</si>
  <si>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</si>
  <si>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</si>
  <si>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</si>
  <si>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</si>
  <si>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</si>
  <si>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</si>
  <si>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</si>
  <si>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</si>
  <si>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</si>
  <si>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</si>
  <si>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</si>
  <si>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</si>
  <si>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</si>
  <si>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</si>
  <si>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</si>
  <si>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</si>
  <si>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</si>
  <si>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</si>
  <si>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</si>
  <si>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</si>
  <si>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A</t>
  </si>
  <si>
    <t>Kanalizace</t>
  </si>
  <si>
    <t>ING</t>
  </si>
  <si>
    <t>1</t>
  </si>
  <si>
    <t>{0c463d7e-c505-44fd-8a67-9c0c03814496}</t>
  </si>
  <si>
    <t>2</t>
  </si>
  <si>
    <t>/</t>
  </si>
  <si>
    <t>IO_01_1</t>
  </si>
  <si>
    <t>SPLAŠKOVÁ KANALIZACE</t>
  </si>
  <si>
    <t>Soupis</t>
  </si>
  <si>
    <t>{9cf524e6-d5c7-4241-98bb-92ea3419d76d}</t>
  </si>
  <si>
    <t>IO_01_10</t>
  </si>
  <si>
    <t>SPLAŠKOVÉ KANALIZAČNÍ PŘÍPOJKY</t>
  </si>
  <si>
    <t>{d6f3cab6-ee49-42b2-976e-0bf67cff32b9}</t>
  </si>
  <si>
    <t>SO_02</t>
  </si>
  <si>
    <t>REKONSTRUKCE STÁVAJÍCÍ KANALIZACE</t>
  </si>
  <si>
    <t>{2731e848-c3d3-48df-b378-33ca4daa2251}</t>
  </si>
  <si>
    <t>VRN</t>
  </si>
  <si>
    <t>VEDLEJŠÍ ROZPOČTOVÉ NÁKLADY</t>
  </si>
  <si>
    <t>{c2b71b4b-d596-462d-b304-db092825f754}</t>
  </si>
  <si>
    <t>KRYCÍ LIST SOUPISU PRACÍ</t>
  </si>
  <si>
    <t>Objekt:</t>
  </si>
  <si>
    <t>A - Kanalizace</t>
  </si>
  <si>
    <t>Soupis:</t>
  </si>
  <si>
    <t>IO_01_1 - SPLAŠKOVÁ KANALIZACE</t>
  </si>
  <si>
    <t>REKAPITULACE ČLENĚNÍ SOUPISU PRACÍ</t>
  </si>
  <si>
    <t>Kód dílu - Popis</t>
  </si>
  <si>
    <t>Cena celkem [CZK]</t>
  </si>
  <si>
    <t>-1</t>
  </si>
  <si>
    <t xml:space="preserve">HSV - Práce a dodávky HSV   </t>
  </si>
  <si>
    <t xml:space="preserve">    1 - Zemní práce</t>
  </si>
  <si>
    <t xml:space="preserve">    3 - Svislé a kompletní konstrukce   </t>
  </si>
  <si>
    <t xml:space="preserve">    4 - Vodorovné konstrukce   </t>
  </si>
  <si>
    <t xml:space="preserve">    5 - Komunikace pozemní   </t>
  </si>
  <si>
    <t xml:space="preserve">    8 - Trubní vedení   </t>
  </si>
  <si>
    <t xml:space="preserve">    9 - Ostatní konstrukce a práce, bourání</t>
  </si>
  <si>
    <t xml:space="preserve">      96 - Bourání konstrukcí</t>
  </si>
  <si>
    <t xml:space="preserve">    997 - Přesun sutě</t>
  </si>
  <si>
    <t xml:space="preserve">    998 - Přesun hmot  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</si>
  <si>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</si>
  <si>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</si>
  <si>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</si>
  <si>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</si>
  <si>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</si>
  <si>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</si>
  <si>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</si>
  <si>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</si>
  <si>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</si>
  <si>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</si>
  <si>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</si>
  <si>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</si>
  <si>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</si>
  <si>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</si>
  <si>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</si>
  <si>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</si>
  <si>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>Zemní práce</t>
  </si>
  <si>
    <t>K</t>
  </si>
  <si>
    <t>112151313</t>
  </si>
  <si>
    <t>Kácení stromu bez postupného spouštění koruny a kmene D přes 0,3 do 0,4 m</t>
  </si>
  <si>
    <t>kus</t>
  </si>
  <si>
    <t>CS ÚRS 2025 01</t>
  </si>
  <si>
    <t>4</t>
  </si>
  <si>
    <t>1024402687</t>
  </si>
  <si>
    <t>PP</t>
  </si>
  <si>
    <t>Pokácení stromu postupné bez spouštění částí kmene a koruny o průměru na řezné ploše pařezu přes 300 do 400 mm</t>
  </si>
  <si>
    <t>Online PSC</t>
  </si>
  <si>
    <t>https://podminky.urs.cz/item/CS_URS_2025_01/112151313</t>
  </si>
  <si>
    <t>VV</t>
  </si>
  <si>
    <t>112201113</t>
  </si>
  <si>
    <t>Odstranění pařezů D přes 0,3 do 0,4 m v rovině a svahu do 1:5 s odklizením do 20 m a zasypáním jámy</t>
  </si>
  <si>
    <t>1208454113</t>
  </si>
  <si>
    <t>Odstranění pařezu v rovině nebo na svahu do 1:5 o průměru pařezu na řezné ploše přes 300 do 400 mm</t>
  </si>
  <si>
    <t>https://podminky.urs.cz/item/CS_URS_2025_01/112201113</t>
  </si>
  <si>
    <t>3</t>
  </si>
  <si>
    <t>115101201</t>
  </si>
  <si>
    <t>Čerpání vody na dopravní výšku do 10 m průměrný přítok do 500 l/min</t>
  </si>
  <si>
    <t>hod</t>
  </si>
  <si>
    <t>1659491260</t>
  </si>
  <si>
    <t>Čerpání vody na dopravní výšku do 10 m s uvažovaným průměrným přítokem do 500 l/min</t>
  </si>
  <si>
    <t>https://podminky.urs.cz/item/CS_URS_2025_01/115101201</t>
  </si>
  <si>
    <t>2*30*10</t>
  </si>
  <si>
    <t>115101301</t>
  </si>
  <si>
    <t>Pohotovost čerpací soupravy pro dopravní výšku do 10 m přítok do 500 l/min</t>
  </si>
  <si>
    <t>den</t>
  </si>
  <si>
    <t>-573005383</t>
  </si>
  <si>
    <t>Pohotovost záložní čerpací soupravy pro dopravní výšku do 10 m s uvažovaným průměrným přítokem do 500 l/min</t>
  </si>
  <si>
    <t>https://podminky.urs.cz/item/CS_URS_2025_01/115101301</t>
  </si>
  <si>
    <t>2*30</t>
  </si>
  <si>
    <t>5</t>
  </si>
  <si>
    <t>119001405</t>
  </si>
  <si>
    <t>Dočasné zajištění potrubí z PE DN do 200 mm</t>
  </si>
  <si>
    <t>m</t>
  </si>
  <si>
    <t>10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</si>
  <si>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</si>
  <si>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https://podminky.urs.cz/item/CS_URS_2025_01/119001405</t>
  </si>
  <si>
    <t>12*1,2</t>
  </si>
  <si>
    <t xml:space="preserve">Součet   </t>
  </si>
  <si>
    <t>6</t>
  </si>
  <si>
    <t>119001412</t>
  </si>
  <si>
    <t>Dočasné zajištění potrubí betonového, ŽB nebo kameninového DN přes 200 do 500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</si>
  <si>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</si>
  <si>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https://podminky.urs.cz/item/CS_URS_2025_01/119001412</t>
  </si>
  <si>
    <t>2*1,2</t>
  </si>
  <si>
    <t>7</t>
  </si>
  <si>
    <t>119001422</t>
  </si>
  <si>
    <t>Dočasné zajištění kabelů a kabelových tratí z 6 volně ložených kabelů</t>
  </si>
  <si>
    <t>14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</si>
  <si>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</si>
  <si>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https://podminky.urs.cz/item/CS_URS_2025_01/119001422</t>
  </si>
  <si>
    <t>13*1,2</t>
  </si>
  <si>
    <t>8</t>
  </si>
  <si>
    <t>121151104</t>
  </si>
  <si>
    <t>Sejmutí ornice plochy do 100 m2 tl vrstvy přes 200 do 250 mm strojně</t>
  </si>
  <si>
    <t>m2</t>
  </si>
  <si>
    <t>-2013226723</t>
  </si>
  <si>
    <t>Sejmutí ornice strojně při souvislé ploše do 100 m2, tl. vrstvy přes 200 do 250 mm</t>
  </si>
  <si>
    <t>18,6*3</t>
  </si>
  <si>
    <t>27*3</t>
  </si>
  <si>
    <t>9</t>
  </si>
  <si>
    <t>129001101</t>
  </si>
  <si>
    <t>Příplatek za ztížení odkopávky nebo prokopávky v blízkosti inženýrských sítí</t>
  </si>
  <si>
    <t>m3</t>
  </si>
  <si>
    <t>18</t>
  </si>
  <si>
    <t>Příplatek k cenám vykopávek za ztížení vykopávky v blízkosti podzemního vedení nebo výbušnin v horninách jakékoliv třídy</t>
  </si>
  <si>
    <t>https://podminky.urs.cz/item/CS_URS_2025_01/129001101</t>
  </si>
  <si>
    <t>(12+2+13)*2*1,6</t>
  </si>
  <si>
    <t>132254205</t>
  </si>
  <si>
    <t>Hloubení zapažených rýh š do 2000 mm v hornině třídy těžitelnosti I skupiny 3 objem do 1000 m3</t>
  </si>
  <si>
    <t>20</t>
  </si>
  <si>
    <t>Hloubení zapažených rýh šířky přes 800 do 2 000 mm strojně s urovnáním dna do předepsaného profilu a spádu v hornině třídy těžitelnosti I skupiny 3 přes 500 do 1 000 m3</t>
  </si>
  <si>
    <t>https://podminky.urs.cz/item/CS_URS_2025_01/132254205</t>
  </si>
  <si>
    <t>354*1,2*2,6</t>
  </si>
  <si>
    <t>9*1,2*2,5</t>
  </si>
  <si>
    <t>7*1,2*1,6</t>
  </si>
  <si>
    <t>367*0,8*1,3</t>
  </si>
  <si>
    <t>(1,2+0,5)*2*2,6*19</t>
  </si>
  <si>
    <t>(1,2+0,5)*2*2,5*1</t>
  </si>
  <si>
    <t>(1,2+0,5)*2*1,6*1</t>
  </si>
  <si>
    <t>11</t>
  </si>
  <si>
    <t>133212811</t>
  </si>
  <si>
    <t>Hloubení nezapažených šachet v hornině třídy těžitelnosti I skupiny 3 plocha výkopu do 4 m2 ručně</t>
  </si>
  <si>
    <t>854698358</t>
  </si>
  <si>
    <t>Hloubení nezapažených šachet ručně v horninách třídy těžitelnosti I skupiny 3, půdorysná plocha výkopu do 4 m2</t>
  </si>
  <si>
    <t>https://podminky.urs.cz/item/CS_URS_2025_01/133212811</t>
  </si>
  <si>
    <t>P</t>
  </si>
  <si>
    <t>Poznámka k položce:_x000d_
sondy pro odhalení sítí</t>
  </si>
  <si>
    <t xml:space="preserve">(12+2+13)*1*1*1,6   </t>
  </si>
  <si>
    <t>151101102</t>
  </si>
  <si>
    <t>Zřízení příložného pažení a rozepření stěn rýh hl přes 2 do 4 m</t>
  </si>
  <si>
    <t>24</t>
  </si>
  <si>
    <t>Zřízení pažení a rozepření stěn rýh pro podzemní vedení příložné pro jakoukoliv mezerovitost, hloubky přes 2 do 4 m</t>
  </si>
  <si>
    <t>https://podminky.urs.cz/item/CS_URS_2025_01/151101102</t>
  </si>
  <si>
    <t>354*2,6*2</t>
  </si>
  <si>
    <t>9*2,5*2</t>
  </si>
  <si>
    <t>7*1,6*2</t>
  </si>
  <si>
    <t>13</t>
  </si>
  <si>
    <t>151101112</t>
  </si>
  <si>
    <t>Odstranění příložného pažení a rozepření stěn rýh hl přes 2 do 4 m</t>
  </si>
  <si>
    <t>26</t>
  </si>
  <si>
    <t>Odstranění pažení a rozepření stěn rýh pro podzemní vedení s uložením materiálu na vzdálenost do 3 m od kraje výkopu příložné, hloubky přes 2 do 4 m</t>
  </si>
  <si>
    <t>https://podminky.urs.cz/item/CS_URS_2025_01/151101112</t>
  </si>
  <si>
    <t>1908,2</t>
  </si>
  <si>
    <t>162201402</t>
  </si>
  <si>
    <t>Vodorovné přemístění větví stromů listnatých do 1 km D kmene přes 300 do 500 mm</t>
  </si>
  <si>
    <t>-1477999899</t>
  </si>
  <si>
    <t>Vodorovné přemístění větví, kmenů nebo pařezů s naložením, složením a dopravou do 1000 m větví stromů listnatých, průměru kmene přes 300 do 500 mm</t>
  </si>
  <si>
    <t>https://podminky.urs.cz/item/CS_URS_2025_01/162201402</t>
  </si>
  <si>
    <t>15</t>
  </si>
  <si>
    <t>162201412</t>
  </si>
  <si>
    <t>Vodorovné přemístění kmenů stromů listnatých do 1 km D kmene přes 300 do 500 mm</t>
  </si>
  <si>
    <t>-309960255</t>
  </si>
  <si>
    <t>Vodorovné přemístění větví, kmenů nebo pařezů s naložením, složením a dopravou do 1000 m kmenů stromů listnatých, průměru přes 300 do 500 mm</t>
  </si>
  <si>
    <t>https://podminky.urs.cz/item/CS_URS_2025_01/162201412</t>
  </si>
  <si>
    <t>16</t>
  </si>
  <si>
    <t>162201422</t>
  </si>
  <si>
    <t>Vodorovné přemístění pařezů do 1 km D přes 300 do 500 mm</t>
  </si>
  <si>
    <t>-1604865848</t>
  </si>
  <si>
    <t>Vodorovné přemístění větví, kmenů nebo pařezů s naložením, složením a dopravou do 1000 m pařezů kmenů, průměru přes 300 do 500 mm</t>
  </si>
  <si>
    <t>https://podminky.urs.cz/item/CS_URS_2025_01/162201422</t>
  </si>
  <si>
    <t>17</t>
  </si>
  <si>
    <t>162301932</t>
  </si>
  <si>
    <t>Příplatek k vodorovnému přemístění větví stromů listnatých D kmene přes 300 do 500 mm ZKD 1 km</t>
  </si>
  <si>
    <t>-1738390139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</si>
  <si>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</si>
  <si>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https://podminky.urs.cz/item/CS_URS_2025_01/162301932</t>
  </si>
  <si>
    <t>Poznámka k položce:_x000d_
vzdálenost odvozu je pouze orientační, určí uchazeč</t>
  </si>
  <si>
    <t>1*4</t>
  </si>
  <si>
    <t>162301952</t>
  </si>
  <si>
    <t>Příplatek k vodorovnému přemístění kmenů stromů listnatých D kmene přes 300 do 500 mm ZKD 1 km</t>
  </si>
  <si>
    <t>1755358462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</si>
  <si>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</si>
  <si>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https://podminky.urs.cz/item/CS_URS_2025_01/162301952</t>
  </si>
  <si>
    <t>19</t>
  </si>
  <si>
    <t>162301972</t>
  </si>
  <si>
    <t>Příplatek k vodorovnému přemístění pařezů D přes 300 do 500 mm ZKD 1 km</t>
  </si>
  <si>
    <t>1601096079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</si>
  <si>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</si>
  <si>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https://podminky.urs.cz/item/CS_URS_2025_01/162301972</t>
  </si>
  <si>
    <t>162351104</t>
  </si>
  <si>
    <t>Vodorovné přemístění přes 500 do 1000 m výkopku/sypaniny z horniny třídy těžitelnosti I skupiny 1 až 3</t>
  </si>
  <si>
    <t>-516361970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</si>
  <si>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</si>
  <si>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https://podminky.urs.cz/item/CS_URS_2025_01/162351104</t>
  </si>
  <si>
    <t>"zemina vhodná k ohumusování na skládku stavby" 136,8*0,25</t>
  </si>
  <si>
    <t>"zemina vhodná k ohumusování ze skládky stavby na místo upotřebení" 136,8*0,25</t>
  </si>
  <si>
    <t>"zemina pro zásyp na skládku stavby" 60,487</t>
  </si>
  <si>
    <t>"zemina pro zásyp ze skládky stavby na místo" 60,487</t>
  </si>
  <si>
    <t>Součet</t>
  </si>
  <si>
    <t>162651112</t>
  </si>
  <si>
    <t>Vodorovné přemístění přes 4 000 do 5000 m výkopku/sypaniny z horniny třídy těžitelnosti I skupiny 1 až 3</t>
  </si>
  <si>
    <t>-1078582949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</si>
  <si>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</si>
  <si>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https://podminky.urs.cz/item/CS_URS_2025_01/162651112</t>
  </si>
  <si>
    <t>1708,5-60,487+43,2</t>
  </si>
  <si>
    <t>22</t>
  </si>
  <si>
    <t>167151101</t>
  </si>
  <si>
    <t>Nakládání výkopku z hornin třídy těžitelnosti I skupiny 1 až 3 do 100 m3</t>
  </si>
  <si>
    <t>-1437615298</t>
  </si>
  <si>
    <t>Nakládání, skládání a překládání neulehlého výkopku nebo sypaniny strojně nakládání, množství do 100 m3, z horniny třídy těžitelnosti I, skupiny 1 až 3</t>
  </si>
  <si>
    <t>https://podminky.urs.cz/item/CS_URS_2025_01/167151101</t>
  </si>
  <si>
    <t xml:space="preserve">"skládka stavby pro přesun" </t>
  </si>
  <si>
    <t>136,8*0,25</t>
  </si>
  <si>
    <t>60,487</t>
  </si>
  <si>
    <t>23</t>
  </si>
  <si>
    <t>171201231</t>
  </si>
  <si>
    <t>Poplatek za uložení zeminy a kamení na recyklační skládce (skládkovné) kód odpadu 17 05 04</t>
  </si>
  <si>
    <t>t</t>
  </si>
  <si>
    <t>36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</si>
  <si>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</si>
  <si>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</si>
  <si>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1648,013+43,2</t>
  </si>
  <si>
    <t>1691,213*1,8 'Přepočtené koeficientem množství</t>
  </si>
  <si>
    <t>174151101</t>
  </si>
  <si>
    <t>Zásyp jam, šachet rýh nebo kolem objektů sypaninou se zhutněním</t>
  </si>
  <si>
    <t>40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</si>
  <si>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</si>
  <si>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</si>
  <si>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>"zásyp ŠD"</t>
  </si>
  <si>
    <t>(354-18,6)*1,2*(2,6-0,1-0,3-0,3)</t>
  </si>
  <si>
    <t>9*1,2*(2,5-0,1-0,25-0,3)</t>
  </si>
  <si>
    <t>7*1,2*(1,6-0,1-0,25-0,3)</t>
  </si>
  <si>
    <t>(367-27)*0,8*(1,3-0,1-0,063-0,3)</t>
  </si>
  <si>
    <t>43,2</t>
  </si>
  <si>
    <t>"odpočty konstrukcí"</t>
  </si>
  <si>
    <t>-11,11</t>
  </si>
  <si>
    <t>Mezisoučet</t>
  </si>
  <si>
    <t>"zásyp zeminou"</t>
  </si>
  <si>
    <t>18,6*1,2*(2,6-0,1-0,3-0,3)</t>
  </si>
  <si>
    <t>27*0,8*(1,3-0,1-0,063-0,3)</t>
  </si>
  <si>
    <t>25</t>
  </si>
  <si>
    <t>M</t>
  </si>
  <si>
    <t>58344229</t>
  </si>
  <si>
    <t>štěrkodrť frakce 0/125</t>
  </si>
  <si>
    <t>46</t>
  </si>
  <si>
    <t>1191,126+43,2</t>
  </si>
  <si>
    <t>1234,326*2 'Přepočtené koeficientem množství</t>
  </si>
  <si>
    <t>175151101</t>
  </si>
  <si>
    <t>Obsypání potrubí strojně sypaninou bez prohození, uloženou do 3 m</t>
  </si>
  <si>
    <t>42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</si>
  <si>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</si>
  <si>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https://podminky.urs.cz/item/CS_URS_2025_01/175151101</t>
  </si>
  <si>
    <t>354*1,2*(0,3+0,3)</t>
  </si>
  <si>
    <t>(9+7)*1,2*(0,25+0,3)</t>
  </si>
  <si>
    <t>367*0,8*(0,063+0,3)</t>
  </si>
  <si>
    <t>"odpočty potrubí a kcí"</t>
  </si>
  <si>
    <t>-35,61</t>
  </si>
  <si>
    <t>27</t>
  </si>
  <si>
    <t>58337310</t>
  </si>
  <si>
    <t>štěrkopísek frakce 0/4</t>
  </si>
  <si>
    <t>44</t>
  </si>
  <si>
    <t>336,407</t>
  </si>
  <si>
    <t>336,407*2 'Přepočtené koeficientem množství</t>
  </si>
  <si>
    <t>28</t>
  </si>
  <si>
    <t>181111111</t>
  </si>
  <si>
    <t>Plošná úprava terénu do 500 m2 zemina skupiny 1 až 4 nerovnosti přes 50 do 100 mm v rovinně a svahu do 1:5</t>
  </si>
  <si>
    <t>1102485791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</si>
  <si>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</si>
  <si>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https://podminky.urs.cz/item/CS_URS_2025_01/181111111</t>
  </si>
  <si>
    <t>136,8</t>
  </si>
  <si>
    <t>29</t>
  </si>
  <si>
    <t>181311103</t>
  </si>
  <si>
    <t>Rozprostření ornice tl vrstvy do 200 mm v rovině nebo ve svahu do 1:5 ručně</t>
  </si>
  <si>
    <t>-611233298</t>
  </si>
  <si>
    <t>Rozprostření a urovnání ornice v rovině nebo ve svahu sklonu do 1:5 ručně při souvislé ploše, tl. vrstvy do 200 mm</t>
  </si>
  <si>
    <t>https://podminky.urs.cz/item/CS_URS_2025_01/181311103</t>
  </si>
  <si>
    <t>30</t>
  </si>
  <si>
    <t>181411131</t>
  </si>
  <si>
    <t>Založení parkového trávníku výsevem pl do 1000 m2 v rovině a ve svahu do 1:5</t>
  </si>
  <si>
    <t>50</t>
  </si>
  <si>
    <t>Založení trávníku na půdě předem připravené plochy do 1000 m2 výsevem včetně utažení parkového v rovině nebo na svahu do 1:5</t>
  </si>
  <si>
    <t>https://podminky.urs.cz/item/CS_URS_2025_01/181411131</t>
  </si>
  <si>
    <t>31</t>
  </si>
  <si>
    <t>00572410</t>
  </si>
  <si>
    <t>osivo směs travní parková</t>
  </si>
  <si>
    <t>kg</t>
  </si>
  <si>
    <t>52</t>
  </si>
  <si>
    <t>136,8*0,03</t>
  </si>
  <si>
    <t>32</t>
  </si>
  <si>
    <t>181911102</t>
  </si>
  <si>
    <t>Úprava pláně v hornině třídy těžitelnosti I skupiny 1 až 2 se zhutněním ručně</t>
  </si>
  <si>
    <t>54</t>
  </si>
  <si>
    <t>Úprava pláně vyrovnáním výškových rozdílů ručně v hornině třídy těžitelnosti I skupiny 1 a 2 se zhutněním</t>
  </si>
  <si>
    <t>https://podminky.urs.cz/item/CS_URS_2025_01/181911102</t>
  </si>
  <si>
    <t>697,6+5,2</t>
  </si>
  <si>
    <t>33</t>
  </si>
  <si>
    <t>183402121</t>
  </si>
  <si>
    <t>Rozrušení půdy souvislé pl přes 100 do 500 m2 hl přes 50 do 150 mm v rovině a svahu do 1:5</t>
  </si>
  <si>
    <t>-120262212</t>
  </si>
  <si>
    <t>Rozrušení půdy na hloubku přes 50 do 150 mm souvislé plochy do 500 m2 v rovině nebo na svahu do 1:5</t>
  </si>
  <si>
    <t>https://podminky.urs.cz/item/CS_URS_2025_01/183402121</t>
  </si>
  <si>
    <t>34</t>
  </si>
  <si>
    <t>184813511</t>
  </si>
  <si>
    <t>Chemické odplevelení před založením kultury postřikem na široko v rovině a svahu do 1:5 ručně</t>
  </si>
  <si>
    <t>1047357575</t>
  </si>
  <si>
    <t>Chemické odplevelení půdy před založením kultury, trávníku nebo zpevněných ploch ručně o jakékoli výměře postřikem na široko v rovině nebo na svahu do 1:5</t>
  </si>
  <si>
    <t>https://podminky.urs.cz/item/CS_URS_2025_01/184813511</t>
  </si>
  <si>
    <t>35</t>
  </si>
  <si>
    <t>185804312</t>
  </si>
  <si>
    <t>Zalití rostlin vodou plocha přes 20 m2</t>
  </si>
  <si>
    <t>477586350</t>
  </si>
  <si>
    <t>Zalití rostlin vodou plochy záhonů jednotlivě přes 20 m2</t>
  </si>
  <si>
    <t>https://podminky.urs.cz/item/CS_URS_2025_01/185804312</t>
  </si>
  <si>
    <t>Poznámka k položce:_x000d_
3x zalití</t>
  </si>
  <si>
    <t>(136,8)*0,01*3</t>
  </si>
  <si>
    <t xml:space="preserve">Svislé a kompletní konstrukce   </t>
  </si>
  <si>
    <t>359901111</t>
  </si>
  <si>
    <t>Vyčištění stok</t>
  </si>
  <si>
    <t>56</t>
  </si>
  <si>
    <t>Vyčištění stok jakékoliv výšky</t>
  </si>
  <si>
    <t>https://podminky.urs.cz/item/CS_URS_2025_01/359901111</t>
  </si>
  <si>
    <t>370</t>
  </si>
  <si>
    <t>37</t>
  </si>
  <si>
    <t>359901211</t>
  </si>
  <si>
    <t>Monitoring stoky jakékoli výšky na nové kanalizaci</t>
  </si>
  <si>
    <t>58</t>
  </si>
  <si>
    <t>Monitoring stok (kamerový systém) jakékoli výšky nová kanalizace</t>
  </si>
  <si>
    <t>https://podminky.urs.cz/item/CS_URS_2025_01/359901211</t>
  </si>
  <si>
    <t xml:space="preserve">Vodorovné konstrukce   </t>
  </si>
  <si>
    <t>38</t>
  </si>
  <si>
    <t>451573111</t>
  </si>
  <si>
    <t>Lože pod potrubí otevřený výkop ze štěrkopísku</t>
  </si>
  <si>
    <t>60</t>
  </si>
  <si>
    <t>Lože pod potrubí, stoky a drobné objekty v otevřeném výkopu z písku a štěrkopísku do 63 mm</t>
  </si>
  <si>
    <t>https://podminky.urs.cz/item/CS_URS_2025_01/451573111</t>
  </si>
  <si>
    <t>(354+9+7)*1,2*0,1</t>
  </si>
  <si>
    <t>367*0,8*0,1</t>
  </si>
  <si>
    <t xml:space="preserve">Komunikace pozemní   </t>
  </si>
  <si>
    <t>39</t>
  </si>
  <si>
    <t>564871011</t>
  </si>
  <si>
    <t>Podklad ze štěrkodrtě ŠD plochy do 100 m2 tl 250 mm</t>
  </si>
  <si>
    <t>-1075755990</t>
  </si>
  <si>
    <t>Podklad ze štěrkodrti ŠD s rozprostřením a zhutněním plochy jednotlivě do 100 m2, po zhutnění tl. 250 mm</t>
  </si>
  <si>
    <t>https://podminky.urs.cz/item/CS_URS_2025_01/564871011</t>
  </si>
  <si>
    <t>"obnova štěrkové cesty" 2,6*2</t>
  </si>
  <si>
    <t>567134113</t>
  </si>
  <si>
    <t>Podklad ze směsi stmelené cementem SC C 12/15 (PB III) tl 200 mm</t>
  </si>
  <si>
    <t>-608561977</t>
  </si>
  <si>
    <t>Podklad ze směsi stmelené cementem SC bez dilatačních spár, s rozprostřením a zhutněním SC C 12/15 (PB III), po zhutnění tl. 200 mm</t>
  </si>
  <si>
    <t>https://podminky.urs.cz/item/CS_URS_2025_01/567134113</t>
  </si>
  <si>
    <t>(335,4+7)*2</t>
  </si>
  <si>
    <t>6,4*2</t>
  </si>
  <si>
    <t>41</t>
  </si>
  <si>
    <t>577145111</t>
  </si>
  <si>
    <t>Asfaltový beton vrstva obrusná ACO 16 (ABH) tl 50 mm š do 3 m z nemodifikovaného asfaltu</t>
  </si>
  <si>
    <t>-147106148</t>
  </si>
  <si>
    <t>Asfaltový beton vrstva obrusná ACO 16 (ABH) s rozprostřením a zhutněním z nemodifikovaného asfaltu v pruhu šířky do 3 m, po zhutnění tl. 50 mm</t>
  </si>
  <si>
    <t>https://podminky.urs.cz/item/CS_URS_2025_01/577145111</t>
  </si>
  <si>
    <t>(335,4+7)*3</t>
  </si>
  <si>
    <t>6,4*3</t>
  </si>
  <si>
    <t xml:space="preserve">Trubní vedení   </t>
  </si>
  <si>
    <t>871224201</t>
  </si>
  <si>
    <t>Montáž kanalizačního potrubí z PE SDR11 otevřený výkop sklon do 20 % svařovaných na tupo d 63x5,8 mm</t>
  </si>
  <si>
    <t>772135477</t>
  </si>
  <si>
    <t>Montáž kanalizačního potrubí z polyetylenu PE100 RC svařovaných na tupo v otevřeném výkopu ve sklonu do 20 % SDR 11/PN16 d 63 x 5,8 mm</t>
  </si>
  <si>
    <t>https://podminky.urs.cz/item/CS_URS_2025_01/871224201</t>
  </si>
  <si>
    <t>367</t>
  </si>
  <si>
    <t>43</t>
  </si>
  <si>
    <t>28613382</t>
  </si>
  <si>
    <t>potrubí kanalizační tlakové PE100 SDR11 se signalizační vrstvou 63x5,8mm</t>
  </si>
  <si>
    <t>440402350</t>
  </si>
  <si>
    <t>367*1,015 'Přepočtené koeficientem množství</t>
  </si>
  <si>
    <t>871363123</t>
  </si>
  <si>
    <t>Montáž kanalizačního potrubí hladkého plnostěnného SN 12 z PVC-U DN 250</t>
  </si>
  <si>
    <t>-1274969460</t>
  </si>
  <si>
    <t>Montáž kanalizačního potrubí z tvrdého PVC-U hladkého plnostěnného tuhost SN 12 DN 250</t>
  </si>
  <si>
    <t>https://podminky.urs.cz/item/CS_URS_2025_01/871363123</t>
  </si>
  <si>
    <t xml:space="preserve">9+7   </t>
  </si>
  <si>
    <t>45</t>
  </si>
  <si>
    <t>28611108</t>
  </si>
  <si>
    <t>trubka kanalizační PVC-U plnostěnná jednovrstvá s rázovou odolností DN 250x6000mm SN12</t>
  </si>
  <si>
    <t>1927635724</t>
  </si>
  <si>
    <t>16*1,05 'Přepočtené koeficientem množství</t>
  </si>
  <si>
    <t>871373123</t>
  </si>
  <si>
    <t>Montáž kanalizačního potrubí hladkého plnostěnného SN 12 z PVC-U DN 315</t>
  </si>
  <si>
    <t>1597819058</t>
  </si>
  <si>
    <t>Montáž kanalizačního potrubí z tvrdého PVC-U hladkého plnostěnného tuhost SN 12 DN 315</t>
  </si>
  <si>
    <t>https://podminky.urs.cz/item/CS_URS_2025_01/871373123</t>
  </si>
  <si>
    <t>354</t>
  </si>
  <si>
    <t>47</t>
  </si>
  <si>
    <t>28611109</t>
  </si>
  <si>
    <t>trubka kanalizační PVC-U plnostěnná jednovrstvá s rázovou odolností DN 315x6000mm SN12</t>
  </si>
  <si>
    <t>-791118174</t>
  </si>
  <si>
    <t>354*1,03 'Přepočtené koeficientem množství</t>
  </si>
  <si>
    <t>48</t>
  </si>
  <si>
    <t>877375221</t>
  </si>
  <si>
    <t>Montáž odboček na kanalizačním potrubí z PP nebo tvrdého PVC-U trub hladkých plnostěnných DN 300</t>
  </si>
  <si>
    <t>70</t>
  </si>
  <si>
    <t>Montáž tvarovek na kanalizačním plastovém potrubí z PP nebo PVC-U hladkého plnostěnného odboček DN 300</t>
  </si>
  <si>
    <t>https://podminky.urs.cz/item/CS_URS_2025_01/877375221</t>
  </si>
  <si>
    <t>49</t>
  </si>
  <si>
    <t>28611404</t>
  </si>
  <si>
    <t>odbočka kanalizační plastová s hrdlem KG 315/160/45°</t>
  </si>
  <si>
    <t>1619366650</t>
  </si>
  <si>
    <t>892241111</t>
  </si>
  <si>
    <t>Tlaková zkouška vodou potrubí DN do 80</t>
  </si>
  <si>
    <t>2139370014</t>
  </si>
  <si>
    <t>Tlakové zkoušky vodou na potrubí DN do 80</t>
  </si>
  <si>
    <t>https://podminky.urs.cz/item/CS_URS_2025_01/892241111</t>
  </si>
  <si>
    <t>51</t>
  </si>
  <si>
    <t>892372111</t>
  </si>
  <si>
    <t>Zabezpečení konců potrubí DN do 300 při tlakových zkouškách vodou</t>
  </si>
  <si>
    <t>-25143169</t>
  </si>
  <si>
    <t>Tlakové zkoušky vodou zabezpečení konců potrubí při tlakových zkouškách DN do 300</t>
  </si>
  <si>
    <t>https://podminky.urs.cz/item/CS_URS_2025_01/892372111</t>
  </si>
  <si>
    <t>2+2</t>
  </si>
  <si>
    <t>892381111</t>
  </si>
  <si>
    <t>Tlaková zkouška vodou potrubí DN 250, DN 300 nebo 350</t>
  </si>
  <si>
    <t>-1952176198</t>
  </si>
  <si>
    <t>Tlakové zkoušky vodou na potrubí DN 250, 300 nebo 350</t>
  </si>
  <si>
    <t>https://podminky.urs.cz/item/CS_URS_2025_01/892381111</t>
  </si>
  <si>
    <t>354+16</t>
  </si>
  <si>
    <t>53</t>
  </si>
  <si>
    <t>894410101</t>
  </si>
  <si>
    <t>Osazení betonových dílců pro kanalizační šachty DN 1000 šachtové dno výšky 600 mm</t>
  </si>
  <si>
    <t>-1479972285</t>
  </si>
  <si>
    <t>Osazení betonových dílců šachet kanalizačních dno DN 1000, výšky 600 mm</t>
  </si>
  <si>
    <t>https://podminky.urs.cz/item/CS_URS_2025_01/894410101</t>
  </si>
  <si>
    <t>59224061</t>
  </si>
  <si>
    <t>dno betonové šachtové DN 1000 100x60x15cm výtok 25-30cm</t>
  </si>
  <si>
    <t>184659989</t>
  </si>
  <si>
    <t>55</t>
  </si>
  <si>
    <t>894410211</t>
  </si>
  <si>
    <t>Osazení betonových dílců pro kanalizační šachty DN 1000 skruž rovná výšky 250 mm</t>
  </si>
  <si>
    <t>472998368</t>
  </si>
  <si>
    <t>Osazení betonových dílců šachet kanalizačních skruž rovná DN 1000, výšky 250 mm</t>
  </si>
  <si>
    <t>https://podminky.urs.cz/item/CS_URS_2025_01/894410211</t>
  </si>
  <si>
    <t>59224160</t>
  </si>
  <si>
    <t>skruž betonová kanalizační se stupadly 100x25x12cm</t>
  </si>
  <si>
    <t>78</t>
  </si>
  <si>
    <t>57</t>
  </si>
  <si>
    <t>894410212</t>
  </si>
  <si>
    <t>Osazení betonových dílců pro kanalizační šachty DN 1000 skruž rovná výšky 500 mm</t>
  </si>
  <si>
    <t>-357876463</t>
  </si>
  <si>
    <t>Osazení betonových dílců šachet kanalizačních skruž rovná DN 1000, výšky 500 mm</t>
  </si>
  <si>
    <t>https://podminky.urs.cz/item/CS_URS_2025_01/894410212</t>
  </si>
  <si>
    <t>59224161</t>
  </si>
  <si>
    <t>skruž betonová kanalizační se stupadly 100x50x12cm</t>
  </si>
  <si>
    <t>80</t>
  </si>
  <si>
    <t xml:space="preserve">11  </t>
  </si>
  <si>
    <t>59</t>
  </si>
  <si>
    <t>894410213</t>
  </si>
  <si>
    <t>Osazení betonových dílců pro kanalizační šachty DN 1000 skruž rovná výšky 1000 mm</t>
  </si>
  <si>
    <t>1192487552</t>
  </si>
  <si>
    <t>Osazení betonových dílců šachet kanalizačních skruž rovná DN 1000, výšky 1000 mm</t>
  </si>
  <si>
    <t>https://podminky.urs.cz/item/CS_URS_2025_01/894410213</t>
  </si>
  <si>
    <t>59224162</t>
  </si>
  <si>
    <t>skruž betonová kanalizační se stupadly 100x100x12cm</t>
  </si>
  <si>
    <t>82</t>
  </si>
  <si>
    <t xml:space="preserve">13  </t>
  </si>
  <si>
    <t>61</t>
  </si>
  <si>
    <t>894410232</t>
  </si>
  <si>
    <t>Osazení betonových dílců pro kanalizační šachty DN 1000 skruž přechodová (konus)</t>
  </si>
  <si>
    <t>1423972672</t>
  </si>
  <si>
    <t>Osazení betonových dílců šachet kanalizačních skruž přechodová (konus) DN 1000</t>
  </si>
  <si>
    <t>https://podminky.urs.cz/item/CS_URS_2025_01/894410232</t>
  </si>
  <si>
    <t>62</t>
  </si>
  <si>
    <t>59224056</t>
  </si>
  <si>
    <t>konus betonové šachty DN 1000 kanalizační 100x62,5x67cm kapsové stupadlo</t>
  </si>
  <si>
    <t>84</t>
  </si>
  <si>
    <t>63</t>
  </si>
  <si>
    <t>59224348</t>
  </si>
  <si>
    <t>těsnění elastomerové pro spojení šachetních dílů DN 1000</t>
  </si>
  <si>
    <t>2080975140</t>
  </si>
  <si>
    <t>64</t>
  </si>
  <si>
    <t>59224011</t>
  </si>
  <si>
    <t>prstenec šachtový vyrovnávací betonový 625x100x60mm</t>
  </si>
  <si>
    <t>86</t>
  </si>
  <si>
    <t>65</t>
  </si>
  <si>
    <t>59224012</t>
  </si>
  <si>
    <t>prstenec šachtový vyrovnávací betonový 625x100x80mm</t>
  </si>
  <si>
    <t>88</t>
  </si>
  <si>
    <t>66</t>
  </si>
  <si>
    <t>59224013</t>
  </si>
  <si>
    <t>prstenec šachtový vyrovnávací betonový 625x100x100mm</t>
  </si>
  <si>
    <t>90</t>
  </si>
  <si>
    <t>67</t>
  </si>
  <si>
    <t>59224014</t>
  </si>
  <si>
    <t>prstenec šachtový vyrovnávací betonový 625x100x120mm</t>
  </si>
  <si>
    <t>92</t>
  </si>
  <si>
    <t>68</t>
  </si>
  <si>
    <t>59224184</t>
  </si>
  <si>
    <t>prstenec šachtový vyrovnávací betonový 625x120x40mm</t>
  </si>
  <si>
    <t>94</t>
  </si>
  <si>
    <t>69</t>
  </si>
  <si>
    <t>899102112</t>
  </si>
  <si>
    <t>Osazení poklopů litinových, ocelových nebo železobetonových včetně rámů pro třídu zatížení A15, A50</t>
  </si>
  <si>
    <t>96</t>
  </si>
  <si>
    <t>Osazení poklopů šachtových litinových, ocelových nebo železobetonových včetně rámů pro třídu zatížení A15, A50</t>
  </si>
  <si>
    <t>https://podminky.urs.cz/item/CS_URS_2025_01/899102112</t>
  </si>
  <si>
    <t>28661932</t>
  </si>
  <si>
    <t>poklop šachtový litinový DN 600 pro třídu zatížení A15</t>
  </si>
  <si>
    <t>1134901002</t>
  </si>
  <si>
    <t>71</t>
  </si>
  <si>
    <t>899104112</t>
  </si>
  <si>
    <t>Osazení poklopů litinových, ocelových nebo železobetonových včetně rámů pro třídu zatížení D400, E600</t>
  </si>
  <si>
    <t>100</t>
  </si>
  <si>
    <t>Osazení poklopů šachtových litinových, ocelových nebo železobetonových včetně rámů pro třídu zatížení D400, E600</t>
  </si>
  <si>
    <t>https://podminky.urs.cz/item/CS_URS_2025_01/899104112</t>
  </si>
  <si>
    <t>72</t>
  </si>
  <si>
    <t>28661935</t>
  </si>
  <si>
    <t>poklop šachtový litinový DN 600 pro třídu zatížení D400</t>
  </si>
  <si>
    <t>1752776255</t>
  </si>
  <si>
    <t>73</t>
  </si>
  <si>
    <t>899722114</t>
  </si>
  <si>
    <t>Krytí potrubí z plastů výstražnou fólií z PVC přes 34 do 40 cm</t>
  </si>
  <si>
    <t>-144867409</t>
  </si>
  <si>
    <t>Krytí potrubí z plastů výstražnou fólií z PVC šířky přes 34 do 40 cm</t>
  </si>
  <si>
    <t>https://podminky.urs.cz/item/CS_URS_2025_01/899722114</t>
  </si>
  <si>
    <t>370+367</t>
  </si>
  <si>
    <t>74</t>
  </si>
  <si>
    <t>Proplach</t>
  </si>
  <si>
    <t>Montáž a dodávka proplachovací soustavy na odp. vodu 1-1,25 m DN 50</t>
  </si>
  <si>
    <t>-1637219420</t>
  </si>
  <si>
    <t>1+1</t>
  </si>
  <si>
    <t>Ostatní konstrukce a práce, bourání</t>
  </si>
  <si>
    <t>75</t>
  </si>
  <si>
    <t>919732211</t>
  </si>
  <si>
    <t>Styčná spára napojení nového živičného povrchu na stávající za tepla š 15 mm hl 25 mm s prořezáním</t>
  </si>
  <si>
    <t>364270973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</si>
  <si>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</si>
  <si>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https://podminky.urs.cz/item/CS_URS_2025_01/919732211</t>
  </si>
  <si>
    <t>703,4</t>
  </si>
  <si>
    <t>76</t>
  </si>
  <si>
    <t>919735111</t>
  </si>
  <si>
    <t>Řezání stávajícího živičného krytu hl do 50 mm</t>
  </si>
  <si>
    <t>-1262933318</t>
  </si>
  <si>
    <t>Řezání stávajícího živičného krytu nebo podkladu hloubky do 50 mm</t>
  </si>
  <si>
    <t>https://podminky.urs.cz/item/CS_URS_2025_01/919735111</t>
  </si>
  <si>
    <t>Bourání konstrukcí</t>
  </si>
  <si>
    <t>77</t>
  </si>
  <si>
    <t>113107223</t>
  </si>
  <si>
    <t>Odstranění podkladu z kameniva drceného tl přes 200 do 300 mm strojně pl přes 200 m2</t>
  </si>
  <si>
    <t>-1672311388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</si>
  <si>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</si>
  <si>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https://podminky.urs.cz/item/CS_URS_2025_01/113107223</t>
  </si>
  <si>
    <t>2,6*2</t>
  </si>
  <si>
    <t>113107242</t>
  </si>
  <si>
    <t>Odstranění podkladu živičného tl přes 50 do 100 mm strojně pl přes 200 m2</t>
  </si>
  <si>
    <t>-1011493712</t>
  </si>
  <si>
    <t>Odstranění podkladů nebo krytů strojně plochy jednotlivě přes 200 m2 s přemístěním hmot na skládku na vzdálenost do 20 m nebo s naložením na dopravní prostředek živičných, o tl. vrstvy přes 50 do 100 mm</t>
  </si>
  <si>
    <t>https://podminky.urs.cz/item/CS_URS_2025_01/113107242</t>
  </si>
  <si>
    <t>997</t>
  </si>
  <si>
    <t>Přesun sutě</t>
  </si>
  <si>
    <t>79</t>
  </si>
  <si>
    <t>997221551</t>
  </si>
  <si>
    <t>Vodorovná doprava suti ze sypkých materiálů do 1 km</t>
  </si>
  <si>
    <t>841118786</t>
  </si>
  <si>
    <t>Vodorovná doprava suti bez naložení, ale se složením a s hrubým urovnáním ze sypkých materiálů, na vzdálenost do 1 km</t>
  </si>
  <si>
    <t>https://podminky.urs.cz/item/CS_URS_2025_01/997221551</t>
  </si>
  <si>
    <t>"podklad na recyklační skládku" 309,232</t>
  </si>
  <si>
    <t>997221559</t>
  </si>
  <si>
    <t>Příplatek ZKD 1 km u vodorovné dopravy suti ze sypkých materiálů</t>
  </si>
  <si>
    <t>1287747167</t>
  </si>
  <si>
    <t>Vodorovná doprava suti bez naložení, ale se složením a s hrubým urovnáním Příplatek k ceně za každý další započatý 1 km přes 1 km</t>
  </si>
  <si>
    <t>https://podminky.urs.cz/item/CS_URS_2025_01/997221559</t>
  </si>
  <si>
    <t>"podklad na recyklační skládku" (309,232)*4</t>
  </si>
  <si>
    <t>81</t>
  </si>
  <si>
    <t>997221561</t>
  </si>
  <si>
    <t>Vodorovná doprava suti z kusových materiálů do 1 km</t>
  </si>
  <si>
    <t>1972368705</t>
  </si>
  <si>
    <t>Vodorovná doprava suti bez naložení, ale se složením a s hrubým urovnáním z kusových materiálů, na vzdálenost do 1 km</t>
  </si>
  <si>
    <t>https://podminky.urs.cz/item/CS_URS_2025_01/997221561</t>
  </si>
  <si>
    <t>"asfalt na recyklační skládku" 230,208</t>
  </si>
  <si>
    <t>997221569</t>
  </si>
  <si>
    <t>Příplatek ZKD 1 km u vodorovné dopravy suti z kusových materiálů</t>
  </si>
  <si>
    <t>2092925960</t>
  </si>
  <si>
    <t>https://podminky.urs.cz/item/CS_URS_2025_01/997221569</t>
  </si>
  <si>
    <t>"asfalt na recyklační skládku" 230,208*29</t>
  </si>
  <si>
    <t>83</t>
  </si>
  <si>
    <t>997221873</t>
  </si>
  <si>
    <t>Poplatek za uložení na recyklační skládce (skládkovné) stavebního odpadu zeminy a kamení zatříděného do Katalogu odpadů pod kódem 17 05 04</t>
  </si>
  <si>
    <t>-921703005</t>
  </si>
  <si>
    <t>https://podminky.urs.cz/item/CS_URS_2025_01/997221873</t>
  </si>
  <si>
    <t>309,232</t>
  </si>
  <si>
    <t>997221875</t>
  </si>
  <si>
    <t>Poplatek za uložení na recyklační skládce (skládkovné) stavebního odpadu asfaltového bez obsahu dehtu zatříděného do Katalogu odpadů pod kódem 17 03 02</t>
  </si>
  <si>
    <t>444669166</t>
  </si>
  <si>
    <t>Poplatek za uložení stavebního odpadu na recyklační skládce (skládkovné) asfaltového bez obsahu dehtu zatříděného do Katalogu odpadů pod kódem 17 03 02</t>
  </si>
  <si>
    <t>https://podminky.urs.cz/item/CS_URS_2025_01/997221875</t>
  </si>
  <si>
    <t>230,208</t>
  </si>
  <si>
    <t>998</t>
  </si>
  <si>
    <t xml:space="preserve">Přesun hmot   </t>
  </si>
  <si>
    <t>85</t>
  </si>
  <si>
    <t>998276101</t>
  </si>
  <si>
    <t>Přesun hmot pro trubní vedení z trub z plastických hmot otevřený výkop</t>
  </si>
  <si>
    <t>110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</si>
  <si>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</si>
  <si>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https://podminky.urs.cz/item/CS_URS_2025_01/998276101</t>
  </si>
  <si>
    <t>IO_01_10 - SPLAŠKOVÉ KANALIZAČNÍ PŘÍPOJKY</t>
  </si>
  <si>
    <t>-502596494</t>
  </si>
  <si>
    <t>-1261878311</t>
  </si>
  <si>
    <t>-503580196</t>
  </si>
  <si>
    <t>https://podminky.urs.cz/item/CS_URS_2025_01/121151104</t>
  </si>
  <si>
    <t>54,1</t>
  </si>
  <si>
    <t xml:space="preserve">(40+80+21)*1*1,5   </t>
  </si>
  <si>
    <t>132254204</t>
  </si>
  <si>
    <t>Hloubení zapažených rýh š do 2000 mm v hornině třídy těžitelnosti I skupiny 3 objem do 500 m3</t>
  </si>
  <si>
    <t>-296904082</t>
  </si>
  <si>
    <t>Hloubení zapažených rýh šířky přes 800 do 2 000 mm strojně s urovnáním dna do předepsaného profilu a spádu v hornině třídy těžitelnosti I skupiny 3 přes 100 do 500 m3</t>
  </si>
  <si>
    <t>https://podminky.urs.cz/item/CS_URS_2025_01/132254204</t>
  </si>
  <si>
    <t xml:space="preserve">150,5*1*1,5   </t>
  </si>
  <si>
    <t>658122362</t>
  </si>
  <si>
    <t>(25)*1*1*1,5</t>
  </si>
  <si>
    <t>151101101</t>
  </si>
  <si>
    <t>Zřízení příložného pažení a rozepření stěn rýh hl do 2 m</t>
  </si>
  <si>
    <t>Zřízení pažení a rozepření stěn rýh pro podzemní vedení příložné pro jakoukoliv mezerovitost, hloubky do 2 m</t>
  </si>
  <si>
    <t>https://podminky.urs.cz/item/CS_URS_2025_01/151101101</t>
  </si>
  <si>
    <t xml:space="preserve">150,5*1,5*2   </t>
  </si>
  <si>
    <t>151101111</t>
  </si>
  <si>
    <t>Odstranění příložného pažení a rozepření stěn rýh hl do 2 m</t>
  </si>
  <si>
    <t>Odstranění pažení a rozepření stěn rýh pro podzemní vedení s uložením materiálu na vzdálenost do 3 m od kraje výkopu příložné, hloubky do 2 m</t>
  </si>
  <si>
    <t>https://podminky.urs.cz/item/CS_URS_2025_01/151101111</t>
  </si>
  <si>
    <t>1857528724</t>
  </si>
  <si>
    <t>"zemina vhodná k ohumusování na skládku stavby" 54,1*0,25</t>
  </si>
  <si>
    <t>"zemina vhodná k ohumusování ze skládky stavby na místo upotřebení" 54,1*0,25</t>
  </si>
  <si>
    <t>"zemina pro zásyp na skládku stavby" 11,59</t>
  </si>
  <si>
    <t>"zemina pro zásyp ze skládky stavby na místo" 11,59</t>
  </si>
  <si>
    <t>-142791964</t>
  </si>
  <si>
    <t>225,75-11,59+37,5</t>
  </si>
  <si>
    <t>920968293</t>
  </si>
  <si>
    <t>"skládka stavby pro přesun" 54,1*0,25+11,59</t>
  </si>
  <si>
    <t>214,16+37,5</t>
  </si>
  <si>
    <t>251,66*1,8 'Přepočtené koeficientem množství</t>
  </si>
  <si>
    <t>"Zásyp ŠD"</t>
  </si>
  <si>
    <t>(148-12,2)*1*(1,5-0,1-0,15-0,3)</t>
  </si>
  <si>
    <t>2,5*1*(1,5-0,1-0,2-0,3)</t>
  </si>
  <si>
    <t>37,5</t>
  </si>
  <si>
    <t>12,2*1*(1,5-0,1-0,15-0,3)</t>
  </si>
  <si>
    <t>-1221194095</t>
  </si>
  <si>
    <t>168,76*2 'Přepočtené koeficientem množství</t>
  </si>
  <si>
    <t>148*1*(0,15+0,3)</t>
  </si>
  <si>
    <t>2,5*1*(0,2+0,3)</t>
  </si>
  <si>
    <t>58331200</t>
  </si>
  <si>
    <t>štěrkopísek netříděný</t>
  </si>
  <si>
    <t>67,85*2 'Přepočtené koeficientem množství</t>
  </si>
  <si>
    <t>1882871381</t>
  </si>
  <si>
    <t>439207865</t>
  </si>
  <si>
    <t>-182324620</t>
  </si>
  <si>
    <t>502953590</t>
  </si>
  <si>
    <t>54,1*0,03</t>
  </si>
  <si>
    <t>181951112</t>
  </si>
  <si>
    <t>Úprava pláně v hornině třídy těžitelnosti I skupiny 1 až 3 se zhutněním strojně</t>
  </si>
  <si>
    <t>-814512197</t>
  </si>
  <si>
    <t>Úprava pláně vyrovnáním výškových rozdílů strojně v hornině třídy těžitelnosti I, skupiny 1 až 3 se zhutněním</t>
  </si>
  <si>
    <t>https://podminky.urs.cz/item/CS_URS_2025_01/181951112</t>
  </si>
  <si>
    <t>90,6</t>
  </si>
  <si>
    <t>1329587641</t>
  </si>
  <si>
    <t>851757961</t>
  </si>
  <si>
    <t>2012141746</t>
  </si>
  <si>
    <t>(54,1)*0,01*3</t>
  </si>
  <si>
    <t>-1698931887</t>
  </si>
  <si>
    <t>150,5</t>
  </si>
  <si>
    <t xml:space="preserve">150,5*1*0,1   </t>
  </si>
  <si>
    <t>-1515326432</t>
  </si>
  <si>
    <t>54,3</t>
  </si>
  <si>
    <t>2133591922</t>
  </si>
  <si>
    <t>36,3</t>
  </si>
  <si>
    <t>-1762485405</t>
  </si>
  <si>
    <t>596211110</t>
  </si>
  <si>
    <t>Kladení zámkové dlažby komunikací pro pěší ručně tl 60 mm skupiny A pl do 50 m2</t>
  </si>
  <si>
    <t>-1780750853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</si>
  <si>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</si>
  <si>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https://podminky.urs.cz/item/CS_URS_2025_01/596211110</t>
  </si>
  <si>
    <t>"stávající" 1,8</t>
  </si>
  <si>
    <t>596811120</t>
  </si>
  <si>
    <t>Kladení betonové dlažby komunikací pro pěší do lože z kameniva velikosti do 0,09 m2 pl do 50 m2</t>
  </si>
  <si>
    <t>332681242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</si>
  <si>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</si>
  <si>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https://podminky.urs.cz/item/CS_URS_2025_01/596811120</t>
  </si>
  <si>
    <t>"stávající" 4</t>
  </si>
  <si>
    <t>871313123</t>
  </si>
  <si>
    <t>Montáž kanalizačního potrubí hladkého plnostěnného SN 12 z PVC-U DN 160</t>
  </si>
  <si>
    <t>-1997069290</t>
  </si>
  <si>
    <t>Montáž kanalizačního potrubí z tvrdého PVC-U hladkého plnostěnného tuhost SN 12 DN 160</t>
  </si>
  <si>
    <t>https://podminky.urs.cz/item/CS_URS_2025_01/871313123</t>
  </si>
  <si>
    <t>148</t>
  </si>
  <si>
    <t>28611106</t>
  </si>
  <si>
    <t>trubka kanalizační PVC-U plnostěnná jednovrstvá s rázovou odolností DN 160x6000mm SN12</t>
  </si>
  <si>
    <t>217268294</t>
  </si>
  <si>
    <t>148*1,03 'Přepočtené koeficientem množství</t>
  </si>
  <si>
    <t>871353123</t>
  </si>
  <si>
    <t>Montáž kanalizačního potrubí hladkého plnostěnného SN 12 z PVC-U DN 200</t>
  </si>
  <si>
    <t>1235263016</t>
  </si>
  <si>
    <t>Montáž kanalizačního potrubí z tvrdého PVC-U hladkého plnostěnného tuhost SN 12 DN 200</t>
  </si>
  <si>
    <t>https://podminky.urs.cz/item/CS_URS_2025_01/871353123</t>
  </si>
  <si>
    <t>2,5</t>
  </si>
  <si>
    <t>28611107</t>
  </si>
  <si>
    <t>trubka kanalizační PVC-U plnostěnná jednovrstvá s rázovou odolností DN 200x6000mm SN12</t>
  </si>
  <si>
    <t>1393479179</t>
  </si>
  <si>
    <t>2,5*1,03 'Přepočtené koeficientem množství</t>
  </si>
  <si>
    <t>877310330</t>
  </si>
  <si>
    <t>Montáž spojek na kanalizačním potrubí z PP nebo tvrdého PVC-U trub hladkých plnostěnných DN 150</t>
  </si>
  <si>
    <t>-1112670085</t>
  </si>
  <si>
    <t>Montáž tvarovek na kanalizačním plastovém potrubí z PP nebo PVC-U hladkého plnostěnného spojek nebo redukcí DN 150</t>
  </si>
  <si>
    <t>https://podminky.urs.cz/item/CS_URS_2025_01/877310330</t>
  </si>
  <si>
    <t>28651232</t>
  </si>
  <si>
    <t>přesuvka kanalizační PVC-U plnostěnná DN 160</t>
  </si>
  <si>
    <t>-303502379</t>
  </si>
  <si>
    <t>877315211</t>
  </si>
  <si>
    <t>Montáž kolen na kanalizačním potrubí z PP nebo tvrdého PVC-U trub hladkých plnostěnných DN 150</t>
  </si>
  <si>
    <t>Montáž tvarovek na kanalizačním plastovém potrubí z PP nebo PVC-U hladkého plnostěnného kolen, víček nebo hrdlových uzávěrů DN 150</t>
  </si>
  <si>
    <t>https://podminky.urs.cz/item/CS_URS_2025_01/877315211</t>
  </si>
  <si>
    <t>28651202</t>
  </si>
  <si>
    <t>koleno kanalizační PVC-U plnostěnné 160x45°</t>
  </si>
  <si>
    <t>73316944</t>
  </si>
  <si>
    <t>877350330</t>
  </si>
  <si>
    <t>Montáž spojek na kanalizačním potrubí z PP nebo tvrdého PVC-U trub hladkých plnostěnných DN 200</t>
  </si>
  <si>
    <t>937312616</t>
  </si>
  <si>
    <t>Montáž tvarovek na kanalizačním plastovém potrubí z PP nebo PVC-U hladkého plnostěnného spojek nebo redukcí DN 200</t>
  </si>
  <si>
    <t>https://podminky.urs.cz/item/CS_URS_2025_01/877350330</t>
  </si>
  <si>
    <t>28651233</t>
  </si>
  <si>
    <t>přesuvka kanalizační PVC-U plnostěnná DN 200</t>
  </si>
  <si>
    <t>-2075458802</t>
  </si>
  <si>
    <t>894812311</t>
  </si>
  <si>
    <t>Revizní a čistící šachta z PP typ DN 600/160 šachtové dno průtočné</t>
  </si>
  <si>
    <t>-697504957</t>
  </si>
  <si>
    <t>Revizní a čistící šachta z polypropylenu PP pro hladké trouby DN 600 šachtové dno (DN šachty / DN trubního vedení) DN 600/160 průtočné</t>
  </si>
  <si>
    <t>https://podminky.urs.cz/item/CS_URS_2025_01/894812311</t>
  </si>
  <si>
    <t xml:space="preserve">Poznámka k položce:_x000d_
na stávající tlakovou kanalizační přípojku </t>
  </si>
  <si>
    <t>894812331</t>
  </si>
  <si>
    <t>Revizní a čistící šachta z PP DN 600 šachtová roura korugovaná světlé hloubky 1000 mm</t>
  </si>
  <si>
    <t>-991136553</t>
  </si>
  <si>
    <t>Revizní a čistící šachta z polypropylenu PP pro hladké trouby DN 600 roura šachtová korugovaná, světlé hloubky 1 000 mm</t>
  </si>
  <si>
    <t>https://podminky.urs.cz/item/CS_URS_2025_01/894812331</t>
  </si>
  <si>
    <t>894812339</t>
  </si>
  <si>
    <t>Příplatek k rourám revizní a čistící šachty z PP DN 600 za uříznutí šachtové roury</t>
  </si>
  <si>
    <t>2024103588</t>
  </si>
  <si>
    <t>Revizní a čistící šachta z polypropylenu PP pro hladké trouby DN 600 Příplatek k cenám 2331 - 2334 za uříznutí šachtové roury</t>
  </si>
  <si>
    <t>https://podminky.urs.cz/item/CS_URS_2025_01/894812339</t>
  </si>
  <si>
    <t>894812377</t>
  </si>
  <si>
    <t>Revizní a čistící šachta z PP DN 600 poklop litinový pro třídu zatížení D400 s teleskopickým adaptérem</t>
  </si>
  <si>
    <t>-1624349034</t>
  </si>
  <si>
    <t>Revizní a čistící šachta z polypropylenu PP pro hladké trouby DN 600 poklop (mříž) litinový pro třídu zatížení D400 s teleskopickým adaptérem</t>
  </si>
  <si>
    <t>https://podminky.urs.cz/item/CS_URS_2025_01/894812377</t>
  </si>
  <si>
    <t>-201866750</t>
  </si>
  <si>
    <t>916131213</t>
  </si>
  <si>
    <t>Osazení silničního obrubníku betonového stojatého s boční opěrou do lože z betonu prostého</t>
  </si>
  <si>
    <t>402383181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</si>
  <si>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</si>
  <si>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https://podminky.urs.cz/item/CS_URS_2025_01/916131213</t>
  </si>
  <si>
    <t>"stávající" 31,5</t>
  </si>
  <si>
    <t>1205975160</t>
  </si>
  <si>
    <t>181,2</t>
  </si>
  <si>
    <t>1593259196</t>
  </si>
  <si>
    <t>(36,3+54,3)*2</t>
  </si>
  <si>
    <t>979021113</t>
  </si>
  <si>
    <t>Očištění vybouraných obrubníků a krajníků silničních při překopech inženýrských sítí</t>
  </si>
  <si>
    <t>977403486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</si>
  <si>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</si>
  <si>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https://podminky.urs.cz/item/CS_URS_2025_01/979021113</t>
  </si>
  <si>
    <t>31,5</t>
  </si>
  <si>
    <t>979051111</t>
  </si>
  <si>
    <t>Očištění desek nebo dlaždic se spárováním z kameniva těženého při překopech inženýrských sítí</t>
  </si>
  <si>
    <t>995739812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</si>
  <si>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kamenivem těženým</t>
  </si>
  <si>
    <t>https://podminky.urs.cz/item/CS_URS_2025_01/979051111</t>
  </si>
  <si>
    <t>1,8</t>
  </si>
  <si>
    <t>979051121</t>
  </si>
  <si>
    <t>Očištění zámkových dlaždic se spárováním z kameniva těženého při překopech inženýrských sítí</t>
  </si>
  <si>
    <t>874635285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</si>
  <si>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</si>
  <si>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https://podminky.urs.cz/item/CS_URS_2025_01/979051121</t>
  </si>
  <si>
    <t>113106021</t>
  </si>
  <si>
    <t>Rozebrání dlažeb při překopech komunikací pro pěší z betonových dlaždic ručně</t>
  </si>
  <si>
    <t>-1015016861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</si>
  <si>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dlaždic, desek nebo tvarovek</t>
  </si>
  <si>
    <t>https://podminky.urs.cz/item/CS_URS_2025_01/113106021</t>
  </si>
  <si>
    <t>113106023</t>
  </si>
  <si>
    <t>Rozebrání dlažeb při překopech komunikací pro pěší ze zámkové dlažby ručně</t>
  </si>
  <si>
    <t>1004830920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</si>
  <si>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</si>
  <si>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https://podminky.urs.cz/item/CS_URS_2025_01/113106023</t>
  </si>
  <si>
    <t>113107323</t>
  </si>
  <si>
    <t>Odstranění podkladu z kameniva drceného tl přes 200 do 300 mm strojně pl do 50 m2</t>
  </si>
  <si>
    <t>874671345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</si>
  <si>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</si>
  <si>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https://podminky.urs.cz/item/CS_URS_2025_01/113107323</t>
  </si>
  <si>
    <t>5,8+90,6</t>
  </si>
  <si>
    <t>113107442</t>
  </si>
  <si>
    <t>Odstranění podkladu živičných tl přes 50 do 100 mm při překopech strojně pl do 15 m2</t>
  </si>
  <si>
    <t>1982245285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</si>
  <si>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</si>
  <si>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https://podminky.urs.cz/item/CS_URS_2025_01/113107442</t>
  </si>
  <si>
    <t xml:space="preserve">(36,3+54,3)*1   </t>
  </si>
  <si>
    <t>113202111</t>
  </si>
  <si>
    <t>Vytrhání obrub krajníků obrubníků stojatých</t>
  </si>
  <si>
    <t>184226088</t>
  </si>
  <si>
    <t>Vytrhání obrub s vybouráním lože, s přemístěním hmot na skládku na vzdálenost do 3 m nebo s naložením na dopravní prostředek z krajníků nebo obrubníků stojatých</t>
  </si>
  <si>
    <t>https://podminky.urs.cz/item/CS_URS_2025_01/113202111</t>
  </si>
  <si>
    <t>1204256432</t>
  </si>
  <si>
    <t>"podklad na recyklační skládku" 42,416</t>
  </si>
  <si>
    <t>-164696615</t>
  </si>
  <si>
    <t>"podklad na recyklační skládku" (42,416)*4</t>
  </si>
  <si>
    <t>454732248</t>
  </si>
  <si>
    <t>"beton na recyklační skládku" 31,5*(0,205-0,08)</t>
  </si>
  <si>
    <t>"asfalt na recyklační skládku" 19,932</t>
  </si>
  <si>
    <t>1189113746</t>
  </si>
  <si>
    <t>"beton na recyklační skládku" 31,5*(0,205-0,08)*4</t>
  </si>
  <si>
    <t>"asfalt na recyklační skládku" 19,932*29</t>
  </si>
  <si>
    <t>997221861</t>
  </si>
  <si>
    <t>Poplatek za uložení na recyklační skládce (skládkovné) stavebního odpadu z prostého betonu pod kódem 17 01 01</t>
  </si>
  <si>
    <t>2090009267</t>
  </si>
  <si>
    <t>Poplatek za uložení stavebního odpadu na recyklační skládce (skládkovné) z prostého betonu zatříděného do Katalogu odpadů pod kódem 17 01 01</t>
  </si>
  <si>
    <t>https://podminky.urs.cz/item/CS_URS_2025_01/997221861</t>
  </si>
  <si>
    <t>31,5*(0,205-0,08)</t>
  </si>
  <si>
    <t>-1754267886</t>
  </si>
  <si>
    <t>42,416</t>
  </si>
  <si>
    <t>-267047403</t>
  </si>
  <si>
    <t>19,932</t>
  </si>
  <si>
    <t>SO_02 - REKONSTRUKCE STÁVAJÍCÍ KANALIZACE</t>
  </si>
  <si>
    <t xml:space="preserve">    8 - Trubní vedení</t>
  </si>
  <si>
    <t>2060372648</t>
  </si>
  <si>
    <t>2*10*10</t>
  </si>
  <si>
    <t>-2144273366</t>
  </si>
  <si>
    <t>2*10</t>
  </si>
  <si>
    <t>(8+25)*1,4</t>
  </si>
  <si>
    <t>(3+(12*3))*1,4</t>
  </si>
  <si>
    <t>-904242984</t>
  </si>
  <si>
    <t>(58,6*1,4)+(5*5)</t>
  </si>
  <si>
    <t>(8+3)*2*2,15</t>
  </si>
  <si>
    <t>(25+36)*1*1,7</t>
  </si>
  <si>
    <t>(135,1*1,4*2,15)</t>
  </si>
  <si>
    <t>(1,2+0,5)*2*2,15*5</t>
  </si>
  <si>
    <t>39,1*1*1,7</t>
  </si>
  <si>
    <t>133112811</t>
  </si>
  <si>
    <t>Hloubení nezapažených šachet v hornině třídy těžitelnosti I skupiny 1 a 2 plocha výkopu do 4 m2 ručně</t>
  </si>
  <si>
    <t>Hloubení nezapažených šachet ručně v horninách třídy těžitelnosti I skupiny 1 a 2, půdorysná plocha výkopu do 4 m2</t>
  </si>
  <si>
    <t>https://podminky.urs.cz/item/CS_URS_2025_01/133112811</t>
  </si>
  <si>
    <t>Poznámka k položce:_x000d_
sondy</t>
  </si>
  <si>
    <t>(5)*1*2,15</t>
  </si>
  <si>
    <t>(1)*1*1,7</t>
  </si>
  <si>
    <t>135,1*2,15*2</t>
  </si>
  <si>
    <t>39,1*1,7*2</t>
  </si>
  <si>
    <t>713,87</t>
  </si>
  <si>
    <t>2144269973</t>
  </si>
  <si>
    <t>"zemina vhodná k ohumusování na skládku stavby" 107,04*0,25</t>
  </si>
  <si>
    <t>"zemina vhodná k ohumusování ze skládky stavby na místo upotřebení" 107,04*0,25</t>
  </si>
  <si>
    <t>"zemina pro zásyp na skládku stavby" 117,05</t>
  </si>
  <si>
    <t>"zemina pro zásyp ze skládky stavby na místo" 117,05</t>
  </si>
  <si>
    <t>-682083572</t>
  </si>
  <si>
    <t>509,671-117,05+12,45</t>
  </si>
  <si>
    <t>1617508863</t>
  </si>
  <si>
    <t>107,04*0,25</t>
  </si>
  <si>
    <t>117,05</t>
  </si>
  <si>
    <t>392,621+12,45</t>
  </si>
  <si>
    <t>405,071*1,8 'Přepočtené koeficientem množství</t>
  </si>
  <si>
    <t>(135,1-63,6)*1,4*(2,15-0,1-0,5-0,3)</t>
  </si>
  <si>
    <t>(39,1-5)*1*(1,7-0,1-0,15-0,3)</t>
  </si>
  <si>
    <t>-4,906</t>
  </si>
  <si>
    <t>12,45</t>
  </si>
  <si>
    <t>63,6*1,4*(2,15-0,1-0,5-0,3)</t>
  </si>
  <si>
    <t>5*1*(1,7-0,1-0,15-0,3)</t>
  </si>
  <si>
    <t>195,984+12,45</t>
  </si>
  <si>
    <t>208,434*2 'Přepočtené koeficientem množství</t>
  </si>
  <si>
    <t>135,1*1,4*(0,5+0,3)</t>
  </si>
  <si>
    <t>39,1*1*(0,15+0,3)</t>
  </si>
  <si>
    <t>-29,653</t>
  </si>
  <si>
    <t>139,254</t>
  </si>
  <si>
    <t>139,254*2 'Přepočtené koeficientem množství</t>
  </si>
  <si>
    <t>1236189248</t>
  </si>
  <si>
    <t>107,04</t>
  </si>
  <si>
    <t>113455829</t>
  </si>
  <si>
    <t>107,04*0,03</t>
  </si>
  <si>
    <t>38,8+103,2</t>
  </si>
  <si>
    <t>715406096</t>
  </si>
  <si>
    <t>-875616867</t>
  </si>
  <si>
    <t>-810949916</t>
  </si>
  <si>
    <t>(107,04)*0,01*3</t>
  </si>
  <si>
    <t>135,1+39,1</t>
  </si>
  <si>
    <t xml:space="preserve">(135,1*1,4*0,1)+(39,1*1*0,1)   </t>
  </si>
  <si>
    <t>1999590124</t>
  </si>
  <si>
    <t>38,8</t>
  </si>
  <si>
    <t>1116373906</t>
  </si>
  <si>
    <t>51,6*2</t>
  </si>
  <si>
    <t>157850134</t>
  </si>
  <si>
    <t>193,6</t>
  </si>
  <si>
    <t>642801375</t>
  </si>
  <si>
    <t>"stávající" 0,6</t>
  </si>
  <si>
    <t>Trubní vedení</t>
  </si>
  <si>
    <t>810441811</t>
  </si>
  <si>
    <t>Bourání stávajícího potrubí z betonu DN přes 400 do 600</t>
  </si>
  <si>
    <t>-1829938229</t>
  </si>
  <si>
    <t>Bourání stávajícího potrubí z betonu v otevřeném výkopu DN přes 400 do 600</t>
  </si>
  <si>
    <t>https://podminky.urs.cz/item/CS_URS_2025_01/810441811</t>
  </si>
  <si>
    <t>135,1</t>
  </si>
  <si>
    <t>871313121</t>
  </si>
  <si>
    <t>Montáž kanalizačního potrubí hladkého plnostěnného SN 8 z PVC-U DN 160</t>
  </si>
  <si>
    <t>-807935164</t>
  </si>
  <si>
    <t>Montáž kanalizačního potrubí z tvrdého PVC-U hladkého plnostěnného tuhost SN 8 DN 160</t>
  </si>
  <si>
    <t>https://podminky.urs.cz/item/CS_URS_2025_01/871313121</t>
  </si>
  <si>
    <t>39,1+13*1</t>
  </si>
  <si>
    <t>28611164</t>
  </si>
  <si>
    <t>trubka kanalizační PVC-U plnostěnná jednovrstvá DN 160x1000mm SN8</t>
  </si>
  <si>
    <t>-1971142243</t>
  </si>
  <si>
    <t>52,1</t>
  </si>
  <si>
    <t>52,1*1,03 'Přepočtené koeficientem množství</t>
  </si>
  <si>
    <t>871423123</t>
  </si>
  <si>
    <t>Montáž kanalizačního potrubí hladkého plnostěnného SN 12 z PVC-U DN 500</t>
  </si>
  <si>
    <t>-155872949</t>
  </si>
  <si>
    <t>Montáž kanalizačního potrubí z tvrdého PVC-U hladkého plnostěnného tuhost SN 12 DN 500</t>
  </si>
  <si>
    <t>https://podminky.urs.cz/item/CS_URS_2025_01/871423123</t>
  </si>
  <si>
    <t>28612022</t>
  </si>
  <si>
    <t>trubka kanalizační PVC plnostěnná třívrstvá DN 500x6000mm SN12</t>
  </si>
  <si>
    <t>-1160677281</t>
  </si>
  <si>
    <t>135,1*1,03 'Přepočtené koeficientem množství</t>
  </si>
  <si>
    <t>721249115</t>
  </si>
  <si>
    <t>Montáž lapače střešních splavenin z PP DN 110 ostatní typ</t>
  </si>
  <si>
    <t>Lapače střešních splavenin montáž lapačů střešních splavenin ostatních typů polypropylenových DN 110</t>
  </si>
  <si>
    <t>https://podminky.urs.cz/item/CS_URS_2025_01/721249115</t>
  </si>
  <si>
    <t>28341110</t>
  </si>
  <si>
    <t>lapače střešních splavenin okapová vpusť s klapkou+inspekční poklop z PP</t>
  </si>
  <si>
    <t>877310310</t>
  </si>
  <si>
    <t>1408089629</t>
  </si>
  <si>
    <t>https://podminky.urs.cz/item/CS_URS_2025_01/877310310</t>
  </si>
  <si>
    <t>2*13</t>
  </si>
  <si>
    <t>-1810764439</t>
  </si>
  <si>
    <t>877310320</t>
  </si>
  <si>
    <t>Montáž odboček na kanalizačním potrubí z PP nebo tvrdého PVC-U trub hladkých plnostěnných DN 150</t>
  </si>
  <si>
    <t>522262869</t>
  </si>
  <si>
    <t>Montáž tvarovek na kanalizačním plastovém potrubí z PP nebo PVC-U hladkého plnostěnného odboček DN 150</t>
  </si>
  <si>
    <t>https://podminky.urs.cz/item/CS_URS_2025_01/877310320</t>
  </si>
  <si>
    <t>28611392</t>
  </si>
  <si>
    <t>odbočka kanalizační plastová s hrdlem KG 160/160/45°</t>
  </si>
  <si>
    <t>592205449</t>
  </si>
  <si>
    <t>-1127431681</t>
  </si>
  <si>
    <t>641772545</t>
  </si>
  <si>
    <t>877315123</t>
  </si>
  <si>
    <t>Montáž navrtávacího sedla pro potrubí betonové nebo kameninové přípojka DN 150</t>
  </si>
  <si>
    <t>1919048803</t>
  </si>
  <si>
    <t>Montáž navrtávacího sedla kanalizační přípojky v otevřeném výkopu pro hlavní potrubí betonové nebo kameninové, přípojka DN 150</t>
  </si>
  <si>
    <t>https://podminky.urs.cz/item/CS_URS_2025_01/877315123</t>
  </si>
  <si>
    <t>28651302</t>
  </si>
  <si>
    <t>sedlo kolmé beton/KG DN 400/160</t>
  </si>
  <si>
    <t>-1766401190</t>
  </si>
  <si>
    <t>877315124</t>
  </si>
  <si>
    <t>Montáž navrtávacího sedla pro potrubí plastové plnostěnné přípojka DN 150</t>
  </si>
  <si>
    <t>1520617454</t>
  </si>
  <si>
    <t>Montáž navrtávacího sedla kanalizační přípojky v otevřeném výkopu pro hlavní potrubí plastové plnostěnné, přípojka DN 150</t>
  </si>
  <si>
    <t>https://podminky.urs.cz/item/CS_URS_2025_01/877315124</t>
  </si>
  <si>
    <t>28651321</t>
  </si>
  <si>
    <t>sedlo kolmé jakékoli potrubí/KG DN 500-600/160</t>
  </si>
  <si>
    <t>-1734526227</t>
  </si>
  <si>
    <t>Poznámka k položce:_x000d_
T-FLEX DN150</t>
  </si>
  <si>
    <t>890431851</t>
  </si>
  <si>
    <t>Bourání šachet z prefabrikovaných skruží strojně obestavěného prostoru přes 1,5 do 3 m3</t>
  </si>
  <si>
    <t>653907606</t>
  </si>
  <si>
    <t>Bourání šachet a jímek strojně velikosti obestavěného prostoru přes 1,5 do 3 m3 z prefabrikovaných skruží</t>
  </si>
  <si>
    <t>https://podminky.urs.cz/item/CS_URS_2025_01/890431851</t>
  </si>
  <si>
    <t>5*(0,65*0,65*PI)*2,5</t>
  </si>
  <si>
    <t>894410102</t>
  </si>
  <si>
    <t>Osazení betonových dílců pro kanalizační šachty DN 1000 šachtové dno výšky 800 mm</t>
  </si>
  <si>
    <t>68434166</t>
  </si>
  <si>
    <t>Osazení betonových dílců šachet kanalizačních dno DN 1000, výšky 800 mm</t>
  </si>
  <si>
    <t>https://podminky.urs.cz/item/CS_URS_2025_01/894410102</t>
  </si>
  <si>
    <t>59224062</t>
  </si>
  <si>
    <t>dno betonové šachtové DN 1000 100x80x15cm výtok 25-60cm</t>
  </si>
  <si>
    <t>1819497270</t>
  </si>
  <si>
    <t>-1301867811</t>
  </si>
  <si>
    <t>1020952484</t>
  </si>
  <si>
    <t>850998169</t>
  </si>
  <si>
    <t>745561432</t>
  </si>
  <si>
    <t>1431285122</t>
  </si>
  <si>
    <t>-1530392488</t>
  </si>
  <si>
    <t>1391872042</t>
  </si>
  <si>
    <t>652969519</t>
  </si>
  <si>
    <t>-294355437</t>
  </si>
  <si>
    <t>699319528</t>
  </si>
  <si>
    <t>951949227</t>
  </si>
  <si>
    <t>1706182646</t>
  </si>
  <si>
    <t>89481260.R</t>
  </si>
  <si>
    <t>Vyříznutí a utěsnění otvoru na potrubí plast do DN 200</t>
  </si>
  <si>
    <t>-1150134733</t>
  </si>
  <si>
    <t>895941301</t>
  </si>
  <si>
    <t>Osazení vpusti uliční DN 450 z betonových dílců dno s výtokem</t>
  </si>
  <si>
    <t>-147837050</t>
  </si>
  <si>
    <t>Osazení vpusti uliční z betonových dílců DN 450 dno s výtokem</t>
  </si>
  <si>
    <t>https://podminky.urs.cz/item/CS_URS_2025_01/895941301</t>
  </si>
  <si>
    <t>59224497</t>
  </si>
  <si>
    <t>vpusť uliční DN 450 kaliště s odtokem 150mm PVC 450/250x50mm</t>
  </si>
  <si>
    <t>330482472</t>
  </si>
  <si>
    <t>895941312</t>
  </si>
  <si>
    <t>Osazení vpusti uliční DN 450 z betonových dílců skruž horní 195 mm</t>
  </si>
  <si>
    <t>-1866510376</t>
  </si>
  <si>
    <t>Osazení vpusti uliční z betonových dílců DN 450 skruž horní 195 mm</t>
  </si>
  <si>
    <t>https://podminky.urs.cz/item/CS_URS_2025_01/895941312</t>
  </si>
  <si>
    <t>59223856</t>
  </si>
  <si>
    <t>skruž betonová horní pro uliční vpusť 450x195x50mm</t>
  </si>
  <si>
    <t>962057863</t>
  </si>
  <si>
    <t>59223864</t>
  </si>
  <si>
    <t>prstenec pro uliční vpusť vyrovnávací betonový 390x60x130mm</t>
  </si>
  <si>
    <t>114</t>
  </si>
  <si>
    <t>895941321</t>
  </si>
  <si>
    <t>Osazení vpusti uliční DN 450 z betonových dílců skruž středová 195 mm</t>
  </si>
  <si>
    <t>-454080245</t>
  </si>
  <si>
    <t>Osazení vpusti uliční z betonových dílců DN 450 skruž středová 195 mm</t>
  </si>
  <si>
    <t>https://podminky.urs.cz/item/CS_URS_2025_01/895941321</t>
  </si>
  <si>
    <t>59223860</t>
  </si>
  <si>
    <t>skruž betonová středová pro uliční vpusť 450x195x50mm</t>
  </si>
  <si>
    <t>1834214516</t>
  </si>
  <si>
    <t>895941323</t>
  </si>
  <si>
    <t>Osazení vpusti uliční DN 450 z betonových dílců skruž středová 570 mm</t>
  </si>
  <si>
    <t>1833074108</t>
  </si>
  <si>
    <t>Osazení vpusti uliční z betonových dílců DN 450 skruž středová 570 mm</t>
  </si>
  <si>
    <t>https://podminky.urs.cz/item/CS_URS_2025_01/895941323</t>
  </si>
  <si>
    <t>59224488</t>
  </si>
  <si>
    <t>skruž betonová středová pro uliční vpusť 450x570x50mm</t>
  </si>
  <si>
    <t>102005427</t>
  </si>
  <si>
    <t>-1931928327</t>
  </si>
  <si>
    <t>-1779955583</t>
  </si>
  <si>
    <t>-671564622</t>
  </si>
  <si>
    <t>1220267298</t>
  </si>
  <si>
    <t>899104211</t>
  </si>
  <si>
    <t>Demontáž poklopů litinových nebo ocelových včetně rámů hmotnosti přes 150 kg</t>
  </si>
  <si>
    <t>1644549049</t>
  </si>
  <si>
    <t>Demontáž poklopů litinových a ocelových včetně rámů, hmotnosti jednotlivě přes 150 Kg</t>
  </si>
  <si>
    <t>https://podminky.urs.cz/item/CS_URS_2025_01/899104211</t>
  </si>
  <si>
    <t>899132111</t>
  </si>
  <si>
    <t>Výměna (výšková úprava) poklopu kanalizačního samonivelačního s ošetřením podkladu hloubky do 25 cm</t>
  </si>
  <si>
    <t>-531658625</t>
  </si>
  <si>
    <t>Výměna (výšková úprava) poklopu kanalizačního s rámem samonivelačním s ošetřením podkladních vrstev hloubky do 25 cm</t>
  </si>
  <si>
    <t>https://podminky.urs.cz/item/CS_URS_2025_01/899132111</t>
  </si>
  <si>
    <t>"výšková úprava, poklop stávající" 5</t>
  </si>
  <si>
    <t>899204112</t>
  </si>
  <si>
    <t>Osazení mříží litinových včetně rámů a košů na bahno pro třídu zatížení D400, E600</t>
  </si>
  <si>
    <t>103283223</t>
  </si>
  <si>
    <t>https://podminky.urs.cz/item/CS_URS_2025_01/899204112</t>
  </si>
  <si>
    <t>59223875</t>
  </si>
  <si>
    <t>koš nízký pro uliční vpusti žárově Pz plech pro rám 500/500mm</t>
  </si>
  <si>
    <t>122</t>
  </si>
  <si>
    <t>59223871</t>
  </si>
  <si>
    <t>koš vysoký pro uliční vpusti žárově Pz plech pro rám 500/500mm</t>
  </si>
  <si>
    <t>605608056</t>
  </si>
  <si>
    <t>55242320</t>
  </si>
  <si>
    <t>mříž vtoková litinová plochá 500x500mm</t>
  </si>
  <si>
    <t>1950892096</t>
  </si>
  <si>
    <t>899620161</t>
  </si>
  <si>
    <t>Obetonování plastové šachty z polypropylenu betonem prostým tř. C 30/37 XF4, XD3 otevřený výkop</t>
  </si>
  <si>
    <t>-354084968</t>
  </si>
  <si>
    <t>Obetonování plastových šachet z polypropylenu betonem prostým v otevřeném výkopu, beton tř. C 30/37 XF4, XD3</t>
  </si>
  <si>
    <t>https://podminky.urs.cz/item/CS_URS_2025_01/899620161</t>
  </si>
  <si>
    <t>Poznámka k položce:_x000d_
dobetonování stávající odlehčovací komory</t>
  </si>
  <si>
    <t>0,5*0,5*PI*0,62</t>
  </si>
  <si>
    <t>0,5*0,5*PI*0,27/2</t>
  </si>
  <si>
    <t>87</t>
  </si>
  <si>
    <t>1759461326</t>
  </si>
  <si>
    <t>napojení_v2.1</t>
  </si>
  <si>
    <t>napojení přípojek "jádrové vrtání DN do 200 mm" na stávající potrubí</t>
  </si>
  <si>
    <t>-788438917</t>
  </si>
  <si>
    <t>napojení přípojek "jádrové vrtání DN do 200 mm" na stávající betonové potrubí</t>
  </si>
  <si>
    <t>89</t>
  </si>
  <si>
    <t>1055458155</t>
  </si>
  <si>
    <t>"stávající" 18</t>
  </si>
  <si>
    <t>-1183706156</t>
  </si>
  <si>
    <t>(51,6+19,9+18,9)*2</t>
  </si>
  <si>
    <t>91</t>
  </si>
  <si>
    <t>-302516138</t>
  </si>
  <si>
    <t>180,8</t>
  </si>
  <si>
    <t>-922603722</t>
  </si>
  <si>
    <t>93</t>
  </si>
  <si>
    <t>896602407</t>
  </si>
  <si>
    <t>0,6</t>
  </si>
  <si>
    <t>774125479</t>
  </si>
  <si>
    <t>95</t>
  </si>
  <si>
    <t>113107163</t>
  </si>
  <si>
    <t>Odstranění podkladu z kameniva drceného tl přes 200 do 300 mm strojně pl přes 50 do 200 m2</t>
  </si>
  <si>
    <t>-1899188938</t>
  </si>
  <si>
    <t>Odstranění podkladů nebo krytů strojně plochy jednotlivě přes 50 m2 do 200 m2 s přemístěním hmot na skládku na vzdálenost do 20 m nebo s naložením na dopravní prostředek z kameniva hrubého drceného, o tl. vrstvy přes 200 do 300 mm</t>
  </si>
  <si>
    <t>https://podminky.urs.cz/item/CS_URS_2025_01/113107163</t>
  </si>
  <si>
    <t>19,9*1</t>
  </si>
  <si>
    <t>18,9*1</t>
  </si>
  <si>
    <t>113107182</t>
  </si>
  <si>
    <t>Odstranění podkladu živičného tl přes 50 do 100 mm strojně pl přes 50 do 200 m2</t>
  </si>
  <si>
    <t>-345728896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</si>
  <si>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</si>
  <si>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https://podminky.urs.cz/item/CS_URS_2025_01/113107182</t>
  </si>
  <si>
    <t>51,6*3</t>
  </si>
  <si>
    <t>97</t>
  </si>
  <si>
    <t>-243467469</t>
  </si>
  <si>
    <t>98</t>
  </si>
  <si>
    <t>-1448938352</t>
  </si>
  <si>
    <t>"podklad na recyklační skládku" 62,48</t>
  </si>
  <si>
    <t>99</t>
  </si>
  <si>
    <t>422804819</t>
  </si>
  <si>
    <t>"podklad na recyklační skládku" (62,48)*4</t>
  </si>
  <si>
    <t>-1909061967</t>
  </si>
  <si>
    <t>"beton na recyklační skládku" 18*(0,205-0,08)+105,525</t>
  </si>
  <si>
    <t>"asfalt na recyklační skládku" 42,592</t>
  </si>
  <si>
    <t>101</t>
  </si>
  <si>
    <t>-1943058627</t>
  </si>
  <si>
    <t>"beton na recyklační skládku" (18*(0,205-0,08)+105,525)*4</t>
  </si>
  <si>
    <t>"asfalt na recyklační skládku" 42,592*29</t>
  </si>
  <si>
    <t>102</t>
  </si>
  <si>
    <t>-2053859361</t>
  </si>
  <si>
    <t>18*(0,205-0,08)+105,525</t>
  </si>
  <si>
    <t>103</t>
  </si>
  <si>
    <t>28147323</t>
  </si>
  <si>
    <t>62,48</t>
  </si>
  <si>
    <t>104</t>
  </si>
  <si>
    <t>-417139971</t>
  </si>
  <si>
    <t>42,592</t>
  </si>
  <si>
    <t>105</t>
  </si>
  <si>
    <t>998274101</t>
  </si>
  <si>
    <t>Přesun hmot pro trubní vedení z trub betonových otevřený výkop</t>
  </si>
  <si>
    <t>140</t>
  </si>
  <si>
    <t>Přesun hmot pro trubní vedení hloubené z trub betonových nebo železobetonových pro vodovody nebo kanalizace v otevřeném výkopu dopravní vzdálenost do 15 m</t>
  </si>
  <si>
    <t>https://podminky.urs.cz/item/CS_URS_2025_01/998274101</t>
  </si>
  <si>
    <t>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</si>
  <si>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</si>
  <si>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</si>
  <si>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</si>
  <si>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</si>
  <si>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</si>
  <si>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</si>
  <si>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</si>
  <si>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</si>
  <si>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</si>
  <si>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012164000</t>
  </si>
  <si>
    <t>Vytyčení a zaměření inženýrských sítí</t>
  </si>
  <si>
    <t>kpl</t>
  </si>
  <si>
    <t>1024</t>
  </si>
  <si>
    <t>-640731324</t>
  </si>
  <si>
    <t>https://podminky.urs.cz/item/CS_URS_2025_01/012164000</t>
  </si>
  <si>
    <t>012203000</t>
  </si>
  <si>
    <t>Zeměměřičské práce před výstavbou</t>
  </si>
  <si>
    <t>-1875813298</t>
  </si>
  <si>
    <t>https://podminky.urs.cz/item/CS_URS_2025_01/012203000</t>
  </si>
  <si>
    <t>012414000</t>
  </si>
  <si>
    <t>Geometrický plán</t>
  </si>
  <si>
    <t>1827484654</t>
  </si>
  <si>
    <t>https://podminky.urs.cz/item/CS_URS_2025_01/012414000</t>
  </si>
  <si>
    <t>012444000</t>
  </si>
  <si>
    <t>Geodetické měření skutečného provedení stavby</t>
  </si>
  <si>
    <t>467522308</t>
  </si>
  <si>
    <t>https://podminky.urs.cz/item/CS_URS_2025_01/012444000</t>
  </si>
  <si>
    <t>013254000</t>
  </si>
  <si>
    <t>Dokumentace skutečného provedení stavby</t>
  </si>
  <si>
    <t>-1019236218</t>
  </si>
  <si>
    <t xml:space="preserve">Realizační dokumentace stavby v rozsahu dle požadavků objednatele včetně zapracování všech podmínek a požadavků stavebního povolení a podmínek stanovených zadávací dokumentací. </t>
  </si>
  <si>
    <t>https://podminky.urs.cz/item/CS_URS_2025_01/013254000</t>
  </si>
  <si>
    <t xml:space="preserve">Poznámka k položce:_x000d_
- Dokumentace bude zpracována pro všechny objekty; jejím předmětem je dokumentace všech zhotovovaných a pomocných konstrukcí a prací nutných ke stavbě objektu.  _x000d_
- Součástí je předání dokumentace v tištěné podobě a předání v elektonické podobě (rozsah a uspořádání odpovídající podobě tištěné) v uzavřeném (PDF) a otevřeném formátu (DWG, XLS, DOC, apod.). _x000d_
- Zahrnuje havarijní plán, protipovodňový plán, změnu kanalizačního řádu a projekt dopravně inženýrských opatření. </t>
  </si>
  <si>
    <t>013274000</t>
  </si>
  <si>
    <t>Pasportizace objektu před započetím prací</t>
  </si>
  <si>
    <t>-704225840</t>
  </si>
  <si>
    <t>https://podminky.urs.cz/item/CS_URS_2025_01/013274000</t>
  </si>
  <si>
    <t xml:space="preserve">Poznámka k položce:_x000d_
Pasportizace komunikací, zeleně a  staveb dotčených výstavbou, které nejsou majetkem investora vč.okolní vzrostlé zeleně_x000d_
_x000d_
</t>
  </si>
  <si>
    <t>013284000</t>
  </si>
  <si>
    <t>Pasportizace objektu po provedení prací</t>
  </si>
  <si>
    <t>-540569998</t>
  </si>
  <si>
    <t>https://podminky.urs.cz/item/CS_URS_2025_01/013284000</t>
  </si>
  <si>
    <t xml:space="preserve">Poznámka k položce:_x000d_
Pasportizace komunikací, zeleně a  staveb dotčených výstavbou, které nejsou majetkem investora vč.okolní vzrostlé zeleně</t>
  </si>
  <si>
    <t>VRN3</t>
  </si>
  <si>
    <t>Zařízení staveniště</t>
  </si>
  <si>
    <t>030001000</t>
  </si>
  <si>
    <t>730059063</t>
  </si>
  <si>
    <t>https://podminky.urs.cz/item/CS_URS_2025_01/030001000</t>
  </si>
  <si>
    <t xml:space="preserve">Poznámka k položce:_x000d_
Kompletní zařízení staveniště pro celou stavbu  včetně zajištění potřebných povolení a rozhodnutí.   _x000d_
Položka zahrnuje náklady spojené se staveništními komunikacemi, vstupem a vjezdem na staveniště, nasvětlení výkopů a lávky přes výkopy,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pracoviště.Poplatky a náklady    _x000d_
za spotřebované energie, plyn a vodu atd. v době výstavby až do předání díla.Zajištění údržby veřejných komunikací a komunikací pro pěší v průběhu celé stavby, včetně případné zimní údržby.</t>
  </si>
  <si>
    <t>034303000</t>
  </si>
  <si>
    <t>Dopravní značení na staveništi</t>
  </si>
  <si>
    <t>1600190154</t>
  </si>
  <si>
    <t>https://podminky.urs.cz/item/CS_URS_2025_01/034303000</t>
  </si>
  <si>
    <t>Poznámka k položce:_x000d_
DIO</t>
  </si>
  <si>
    <t>VRN4</t>
  </si>
  <si>
    <t>Inženýrská činnost</t>
  </si>
  <si>
    <t>043002000</t>
  </si>
  <si>
    <t>Zkoušky a ostatní měření</t>
  </si>
  <si>
    <t>1931740644</t>
  </si>
  <si>
    <t>https://podminky.urs.cz/item/CS_URS_2025_01/043002000</t>
  </si>
  <si>
    <t>Poznámka k položce:_x000d_
Provedení zkoušky PAU k zatřídění odpadů demolic dle vyhlášky</t>
  </si>
  <si>
    <t>043154000</t>
  </si>
  <si>
    <t>Zkoušky hutnicí</t>
  </si>
  <si>
    <t>493143770</t>
  </si>
  <si>
    <t>https://podminky.urs.cz/item/CS_URS_2025_01/043154000</t>
  </si>
  <si>
    <t>045002000</t>
  </si>
  <si>
    <t>Kompletační a koordinační činnost</t>
  </si>
  <si>
    <t>CS ÚRS 2024 01</t>
  </si>
  <si>
    <t>1709894511</t>
  </si>
  <si>
    <t>https://podminky.urs.cz/item/CS_URS_2024_01/045002000</t>
  </si>
  <si>
    <t>VRN6</t>
  </si>
  <si>
    <t>Územní vlivy</t>
  </si>
  <si>
    <t>060001000</t>
  </si>
  <si>
    <t>2022915023</t>
  </si>
  <si>
    <t>https://podminky.urs.cz/item/CS_URS_2025_01/060001000</t>
  </si>
  <si>
    <t>VRN7</t>
  </si>
  <si>
    <t>Provozní vlivy</t>
  </si>
  <si>
    <t>070001000</t>
  </si>
  <si>
    <t>-1560769565</t>
  </si>
  <si>
    <t>https://podminky.urs.cz/item/CS_URS_2025_01/070001000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</si>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</sst>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2151313" TargetMode="External" /><Relationship Id="rId2" Type="http://schemas.openxmlformats.org/officeDocument/2006/relationships/hyperlink" Target="https://podminky.urs.cz/item/CS_URS_2025_01/112201113" TargetMode="External" /><Relationship Id="rId3" Type="http://schemas.openxmlformats.org/officeDocument/2006/relationships/hyperlink" Target="https://podminky.urs.cz/item/CS_URS_2025_01/115101201" TargetMode="External" /><Relationship Id="rId4" Type="http://schemas.openxmlformats.org/officeDocument/2006/relationships/hyperlink" Target="https://podminky.urs.cz/item/CS_URS_2025_01/115101301" TargetMode="External" /><Relationship Id="rId5" Type="http://schemas.openxmlformats.org/officeDocument/2006/relationships/hyperlink" Target="https://podminky.urs.cz/item/CS_URS_2025_01/119001405" TargetMode="External" /><Relationship Id="rId6" Type="http://schemas.openxmlformats.org/officeDocument/2006/relationships/hyperlink" Target="https://podminky.urs.cz/item/CS_URS_2025_01/119001412" TargetMode="External" /><Relationship Id="rId7" Type="http://schemas.openxmlformats.org/officeDocument/2006/relationships/hyperlink" Target="https://podminky.urs.cz/item/CS_URS_2025_01/119001422" TargetMode="External" /><Relationship Id="rId8" Type="http://schemas.openxmlformats.org/officeDocument/2006/relationships/hyperlink" Target="https://podminky.urs.cz/item/CS_URS_2025_01/129001101" TargetMode="External" /><Relationship Id="rId9" Type="http://schemas.openxmlformats.org/officeDocument/2006/relationships/hyperlink" Target="https://podminky.urs.cz/item/CS_URS_2025_01/132254205" TargetMode="External" /><Relationship Id="rId10" Type="http://schemas.openxmlformats.org/officeDocument/2006/relationships/hyperlink" Target="https://podminky.urs.cz/item/CS_URS_2025_01/133212811" TargetMode="External" /><Relationship Id="rId11" Type="http://schemas.openxmlformats.org/officeDocument/2006/relationships/hyperlink" Target="https://podminky.urs.cz/item/CS_URS_2025_01/151101102" TargetMode="External" /><Relationship Id="rId12" Type="http://schemas.openxmlformats.org/officeDocument/2006/relationships/hyperlink" Target="https://podminky.urs.cz/item/CS_URS_2025_01/151101112" TargetMode="External" /><Relationship Id="rId13" Type="http://schemas.openxmlformats.org/officeDocument/2006/relationships/hyperlink" Target="https://podminky.urs.cz/item/CS_URS_2025_01/162201402" TargetMode="External" /><Relationship Id="rId14" Type="http://schemas.openxmlformats.org/officeDocument/2006/relationships/hyperlink" Target="https://podminky.urs.cz/item/CS_URS_2025_01/162201412" TargetMode="External" /><Relationship Id="rId15" Type="http://schemas.openxmlformats.org/officeDocument/2006/relationships/hyperlink" Target="https://podminky.urs.cz/item/CS_URS_2025_01/162201422" TargetMode="External" /><Relationship Id="rId16" Type="http://schemas.openxmlformats.org/officeDocument/2006/relationships/hyperlink" Target="https://podminky.urs.cz/item/CS_URS_2025_01/162301932" TargetMode="External" /><Relationship Id="rId17" Type="http://schemas.openxmlformats.org/officeDocument/2006/relationships/hyperlink" Target="https://podminky.urs.cz/item/CS_URS_2025_01/162301952" TargetMode="External" /><Relationship Id="rId18" Type="http://schemas.openxmlformats.org/officeDocument/2006/relationships/hyperlink" Target="https://podminky.urs.cz/item/CS_URS_2025_01/162301972" TargetMode="External" /><Relationship Id="rId19" Type="http://schemas.openxmlformats.org/officeDocument/2006/relationships/hyperlink" Target="https://podminky.urs.cz/item/CS_URS_2025_01/162351104" TargetMode="External" /><Relationship Id="rId20" Type="http://schemas.openxmlformats.org/officeDocument/2006/relationships/hyperlink" Target="https://podminky.urs.cz/item/CS_URS_2025_01/162651112" TargetMode="External" /><Relationship Id="rId21" Type="http://schemas.openxmlformats.org/officeDocument/2006/relationships/hyperlink" Target="https://podminky.urs.cz/item/CS_URS_2025_01/167151101" TargetMode="External" /><Relationship Id="rId22" Type="http://schemas.openxmlformats.org/officeDocument/2006/relationships/hyperlink" Target="https://podminky.urs.cz/item/CS_URS_2025_01/171201231" TargetMode="External" /><Relationship Id="rId23" Type="http://schemas.openxmlformats.org/officeDocument/2006/relationships/hyperlink" Target="https://podminky.urs.cz/item/CS_URS_2025_01/174151101" TargetMode="External" /><Relationship Id="rId24" Type="http://schemas.openxmlformats.org/officeDocument/2006/relationships/hyperlink" Target="https://podminky.urs.cz/item/CS_URS_2025_01/175151101" TargetMode="External" /><Relationship Id="rId25" Type="http://schemas.openxmlformats.org/officeDocument/2006/relationships/hyperlink" Target="https://podminky.urs.cz/item/CS_URS_2025_01/181111111" TargetMode="External" /><Relationship Id="rId26" Type="http://schemas.openxmlformats.org/officeDocument/2006/relationships/hyperlink" Target="https://podminky.urs.cz/item/CS_URS_2025_01/181311103" TargetMode="External" /><Relationship Id="rId27" Type="http://schemas.openxmlformats.org/officeDocument/2006/relationships/hyperlink" Target="https://podminky.urs.cz/item/CS_URS_2025_01/181411131" TargetMode="External" /><Relationship Id="rId28" Type="http://schemas.openxmlformats.org/officeDocument/2006/relationships/hyperlink" Target="https://podminky.urs.cz/item/CS_URS_2025_01/181911102" TargetMode="External" /><Relationship Id="rId29" Type="http://schemas.openxmlformats.org/officeDocument/2006/relationships/hyperlink" Target="https://podminky.urs.cz/item/CS_URS_2025_01/183402121" TargetMode="External" /><Relationship Id="rId30" Type="http://schemas.openxmlformats.org/officeDocument/2006/relationships/hyperlink" Target="https://podminky.urs.cz/item/CS_URS_2025_01/184813511" TargetMode="External" /><Relationship Id="rId31" Type="http://schemas.openxmlformats.org/officeDocument/2006/relationships/hyperlink" Target="https://podminky.urs.cz/item/CS_URS_2025_01/185804312" TargetMode="External" /><Relationship Id="rId32" Type="http://schemas.openxmlformats.org/officeDocument/2006/relationships/hyperlink" Target="https://podminky.urs.cz/item/CS_URS_2025_01/359901111" TargetMode="External" /><Relationship Id="rId33" Type="http://schemas.openxmlformats.org/officeDocument/2006/relationships/hyperlink" Target="https://podminky.urs.cz/item/CS_URS_2025_01/359901211" TargetMode="External" /><Relationship Id="rId34" Type="http://schemas.openxmlformats.org/officeDocument/2006/relationships/hyperlink" Target="https://podminky.urs.cz/item/CS_URS_2025_01/451573111" TargetMode="External" /><Relationship Id="rId35" Type="http://schemas.openxmlformats.org/officeDocument/2006/relationships/hyperlink" Target="https://podminky.urs.cz/item/CS_URS_2025_01/564871011" TargetMode="External" /><Relationship Id="rId36" Type="http://schemas.openxmlformats.org/officeDocument/2006/relationships/hyperlink" Target="https://podminky.urs.cz/item/CS_URS_2025_01/567134113" TargetMode="External" /><Relationship Id="rId37" Type="http://schemas.openxmlformats.org/officeDocument/2006/relationships/hyperlink" Target="https://podminky.urs.cz/item/CS_URS_2025_01/577145111" TargetMode="External" /><Relationship Id="rId38" Type="http://schemas.openxmlformats.org/officeDocument/2006/relationships/hyperlink" Target="https://podminky.urs.cz/item/CS_URS_2025_01/871224201" TargetMode="External" /><Relationship Id="rId39" Type="http://schemas.openxmlformats.org/officeDocument/2006/relationships/hyperlink" Target="https://podminky.urs.cz/item/CS_URS_2025_01/871363123" TargetMode="External" /><Relationship Id="rId40" Type="http://schemas.openxmlformats.org/officeDocument/2006/relationships/hyperlink" Target="https://podminky.urs.cz/item/CS_URS_2025_01/871373123" TargetMode="External" /><Relationship Id="rId41" Type="http://schemas.openxmlformats.org/officeDocument/2006/relationships/hyperlink" Target="https://podminky.urs.cz/item/CS_URS_2025_01/877375221" TargetMode="External" /><Relationship Id="rId42" Type="http://schemas.openxmlformats.org/officeDocument/2006/relationships/hyperlink" Target="https://podminky.urs.cz/item/CS_URS_2025_01/892241111" TargetMode="External" /><Relationship Id="rId43" Type="http://schemas.openxmlformats.org/officeDocument/2006/relationships/hyperlink" Target="https://podminky.urs.cz/item/CS_URS_2025_01/892372111" TargetMode="External" /><Relationship Id="rId44" Type="http://schemas.openxmlformats.org/officeDocument/2006/relationships/hyperlink" Target="https://podminky.urs.cz/item/CS_URS_2025_01/892381111" TargetMode="External" /><Relationship Id="rId45" Type="http://schemas.openxmlformats.org/officeDocument/2006/relationships/hyperlink" Target="https://podminky.urs.cz/item/CS_URS_2025_01/894410101" TargetMode="External" /><Relationship Id="rId46" Type="http://schemas.openxmlformats.org/officeDocument/2006/relationships/hyperlink" Target="https://podminky.urs.cz/item/CS_URS_2025_01/894410211" TargetMode="External" /><Relationship Id="rId47" Type="http://schemas.openxmlformats.org/officeDocument/2006/relationships/hyperlink" Target="https://podminky.urs.cz/item/CS_URS_2025_01/894410212" TargetMode="External" /><Relationship Id="rId48" Type="http://schemas.openxmlformats.org/officeDocument/2006/relationships/hyperlink" Target="https://podminky.urs.cz/item/CS_URS_2025_01/894410213" TargetMode="External" /><Relationship Id="rId49" Type="http://schemas.openxmlformats.org/officeDocument/2006/relationships/hyperlink" Target="https://podminky.urs.cz/item/CS_URS_2025_01/894410232" TargetMode="External" /><Relationship Id="rId50" Type="http://schemas.openxmlformats.org/officeDocument/2006/relationships/hyperlink" Target="https://podminky.urs.cz/item/CS_URS_2025_01/899102112" TargetMode="External" /><Relationship Id="rId51" Type="http://schemas.openxmlformats.org/officeDocument/2006/relationships/hyperlink" Target="https://podminky.urs.cz/item/CS_URS_2025_01/899104112" TargetMode="External" /><Relationship Id="rId52" Type="http://schemas.openxmlformats.org/officeDocument/2006/relationships/hyperlink" Target="https://podminky.urs.cz/item/CS_URS_2025_01/899722114" TargetMode="External" /><Relationship Id="rId53" Type="http://schemas.openxmlformats.org/officeDocument/2006/relationships/hyperlink" Target="https://podminky.urs.cz/item/CS_URS_2025_01/919732211" TargetMode="External" /><Relationship Id="rId54" Type="http://schemas.openxmlformats.org/officeDocument/2006/relationships/hyperlink" Target="https://podminky.urs.cz/item/CS_URS_2025_01/919735111" TargetMode="External" /><Relationship Id="rId55" Type="http://schemas.openxmlformats.org/officeDocument/2006/relationships/hyperlink" Target="https://podminky.urs.cz/item/CS_URS_2025_01/113107223" TargetMode="External" /><Relationship Id="rId56" Type="http://schemas.openxmlformats.org/officeDocument/2006/relationships/hyperlink" Target="https://podminky.urs.cz/item/CS_URS_2025_01/113107242" TargetMode="External" /><Relationship Id="rId57" Type="http://schemas.openxmlformats.org/officeDocument/2006/relationships/hyperlink" Target="https://podminky.urs.cz/item/CS_URS_2025_01/997221551" TargetMode="External" /><Relationship Id="rId58" Type="http://schemas.openxmlformats.org/officeDocument/2006/relationships/hyperlink" Target="https://podminky.urs.cz/item/CS_URS_2025_01/997221559" TargetMode="External" /><Relationship Id="rId59" Type="http://schemas.openxmlformats.org/officeDocument/2006/relationships/hyperlink" Target="https://podminky.urs.cz/item/CS_URS_2025_01/997221561" TargetMode="External" /><Relationship Id="rId60" Type="http://schemas.openxmlformats.org/officeDocument/2006/relationships/hyperlink" Target="https://podminky.urs.cz/item/CS_URS_2025_01/997221569" TargetMode="External" /><Relationship Id="rId61" Type="http://schemas.openxmlformats.org/officeDocument/2006/relationships/hyperlink" Target="https://podminky.urs.cz/item/CS_URS_2025_01/997221873" TargetMode="External" /><Relationship Id="rId62" Type="http://schemas.openxmlformats.org/officeDocument/2006/relationships/hyperlink" Target="https://podminky.urs.cz/item/CS_URS_2025_01/997221875" TargetMode="External" /><Relationship Id="rId63" Type="http://schemas.openxmlformats.org/officeDocument/2006/relationships/hyperlink" Target="https://podminky.urs.cz/item/CS_URS_2025_01/998276101" TargetMode="External" /><Relationship Id="rId6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9001405" TargetMode="External" /><Relationship Id="rId2" Type="http://schemas.openxmlformats.org/officeDocument/2006/relationships/hyperlink" Target="https://podminky.urs.cz/item/CS_URS_2025_01/119001412" TargetMode="External" /><Relationship Id="rId3" Type="http://schemas.openxmlformats.org/officeDocument/2006/relationships/hyperlink" Target="https://podminky.urs.cz/item/CS_URS_2025_01/119001422" TargetMode="External" /><Relationship Id="rId4" Type="http://schemas.openxmlformats.org/officeDocument/2006/relationships/hyperlink" Target="https://podminky.urs.cz/item/CS_URS_2025_01/121151104" TargetMode="External" /><Relationship Id="rId5" Type="http://schemas.openxmlformats.org/officeDocument/2006/relationships/hyperlink" Target="https://podminky.urs.cz/item/CS_URS_2025_01/129001101" TargetMode="External" /><Relationship Id="rId6" Type="http://schemas.openxmlformats.org/officeDocument/2006/relationships/hyperlink" Target="https://podminky.urs.cz/item/CS_URS_2025_01/132254204" TargetMode="External" /><Relationship Id="rId7" Type="http://schemas.openxmlformats.org/officeDocument/2006/relationships/hyperlink" Target="https://podminky.urs.cz/item/CS_URS_2025_01/133212811" TargetMode="External" /><Relationship Id="rId8" Type="http://schemas.openxmlformats.org/officeDocument/2006/relationships/hyperlink" Target="https://podminky.urs.cz/item/CS_URS_2025_01/151101101" TargetMode="External" /><Relationship Id="rId9" Type="http://schemas.openxmlformats.org/officeDocument/2006/relationships/hyperlink" Target="https://podminky.urs.cz/item/CS_URS_2025_01/151101111" TargetMode="External" /><Relationship Id="rId10" Type="http://schemas.openxmlformats.org/officeDocument/2006/relationships/hyperlink" Target="https://podminky.urs.cz/item/CS_URS_2025_01/162351104" TargetMode="External" /><Relationship Id="rId11" Type="http://schemas.openxmlformats.org/officeDocument/2006/relationships/hyperlink" Target="https://podminky.urs.cz/item/CS_URS_2025_01/162651112" TargetMode="External" /><Relationship Id="rId12" Type="http://schemas.openxmlformats.org/officeDocument/2006/relationships/hyperlink" Target="https://podminky.urs.cz/item/CS_URS_2025_01/167151101" TargetMode="External" /><Relationship Id="rId13" Type="http://schemas.openxmlformats.org/officeDocument/2006/relationships/hyperlink" Target="https://podminky.urs.cz/item/CS_URS_2025_01/171201231" TargetMode="External" /><Relationship Id="rId14" Type="http://schemas.openxmlformats.org/officeDocument/2006/relationships/hyperlink" Target="https://podminky.urs.cz/item/CS_URS_2025_01/174151101" TargetMode="External" /><Relationship Id="rId15" Type="http://schemas.openxmlformats.org/officeDocument/2006/relationships/hyperlink" Target="https://podminky.urs.cz/item/CS_URS_2025_01/175151101" TargetMode="External" /><Relationship Id="rId16" Type="http://schemas.openxmlformats.org/officeDocument/2006/relationships/hyperlink" Target="https://podminky.urs.cz/item/CS_URS_2025_01/181111111" TargetMode="External" /><Relationship Id="rId17" Type="http://schemas.openxmlformats.org/officeDocument/2006/relationships/hyperlink" Target="https://podminky.urs.cz/item/CS_URS_2025_01/181311103" TargetMode="External" /><Relationship Id="rId18" Type="http://schemas.openxmlformats.org/officeDocument/2006/relationships/hyperlink" Target="https://podminky.urs.cz/item/CS_URS_2025_01/181411131" TargetMode="External" /><Relationship Id="rId19" Type="http://schemas.openxmlformats.org/officeDocument/2006/relationships/hyperlink" Target="https://podminky.urs.cz/item/CS_URS_2025_01/181951112" TargetMode="External" /><Relationship Id="rId20" Type="http://schemas.openxmlformats.org/officeDocument/2006/relationships/hyperlink" Target="https://podminky.urs.cz/item/CS_URS_2025_01/183402121" TargetMode="External" /><Relationship Id="rId21" Type="http://schemas.openxmlformats.org/officeDocument/2006/relationships/hyperlink" Target="https://podminky.urs.cz/item/CS_URS_2025_01/184813511" TargetMode="External" /><Relationship Id="rId22" Type="http://schemas.openxmlformats.org/officeDocument/2006/relationships/hyperlink" Target="https://podminky.urs.cz/item/CS_URS_2025_01/185804312" TargetMode="External" /><Relationship Id="rId23" Type="http://schemas.openxmlformats.org/officeDocument/2006/relationships/hyperlink" Target="https://podminky.urs.cz/item/CS_URS_2025_01/359901111" TargetMode="External" /><Relationship Id="rId24" Type="http://schemas.openxmlformats.org/officeDocument/2006/relationships/hyperlink" Target="https://podminky.urs.cz/item/CS_URS_2025_01/359901211" TargetMode="External" /><Relationship Id="rId25" Type="http://schemas.openxmlformats.org/officeDocument/2006/relationships/hyperlink" Target="https://podminky.urs.cz/item/CS_URS_2025_01/451573111" TargetMode="External" /><Relationship Id="rId26" Type="http://schemas.openxmlformats.org/officeDocument/2006/relationships/hyperlink" Target="https://podminky.urs.cz/item/CS_URS_2025_01/564871011" TargetMode="External" /><Relationship Id="rId27" Type="http://schemas.openxmlformats.org/officeDocument/2006/relationships/hyperlink" Target="https://podminky.urs.cz/item/CS_URS_2025_01/567134113" TargetMode="External" /><Relationship Id="rId28" Type="http://schemas.openxmlformats.org/officeDocument/2006/relationships/hyperlink" Target="https://podminky.urs.cz/item/CS_URS_2025_01/577145111" TargetMode="External" /><Relationship Id="rId29" Type="http://schemas.openxmlformats.org/officeDocument/2006/relationships/hyperlink" Target="https://podminky.urs.cz/item/CS_URS_2025_01/596211110" TargetMode="External" /><Relationship Id="rId30" Type="http://schemas.openxmlformats.org/officeDocument/2006/relationships/hyperlink" Target="https://podminky.urs.cz/item/CS_URS_2025_01/596811120" TargetMode="External" /><Relationship Id="rId31" Type="http://schemas.openxmlformats.org/officeDocument/2006/relationships/hyperlink" Target="https://podminky.urs.cz/item/CS_URS_2025_01/871313123" TargetMode="External" /><Relationship Id="rId32" Type="http://schemas.openxmlformats.org/officeDocument/2006/relationships/hyperlink" Target="https://podminky.urs.cz/item/CS_URS_2025_01/871353123" TargetMode="External" /><Relationship Id="rId33" Type="http://schemas.openxmlformats.org/officeDocument/2006/relationships/hyperlink" Target="https://podminky.urs.cz/item/CS_URS_2025_01/877310330" TargetMode="External" /><Relationship Id="rId34" Type="http://schemas.openxmlformats.org/officeDocument/2006/relationships/hyperlink" Target="https://podminky.urs.cz/item/CS_URS_2025_01/877315211" TargetMode="External" /><Relationship Id="rId35" Type="http://schemas.openxmlformats.org/officeDocument/2006/relationships/hyperlink" Target="https://podminky.urs.cz/item/CS_URS_2025_01/877350330" TargetMode="External" /><Relationship Id="rId36" Type="http://schemas.openxmlformats.org/officeDocument/2006/relationships/hyperlink" Target="https://podminky.urs.cz/item/CS_URS_2025_01/894812311" TargetMode="External" /><Relationship Id="rId37" Type="http://schemas.openxmlformats.org/officeDocument/2006/relationships/hyperlink" Target="https://podminky.urs.cz/item/CS_URS_2025_01/894812331" TargetMode="External" /><Relationship Id="rId38" Type="http://schemas.openxmlformats.org/officeDocument/2006/relationships/hyperlink" Target="https://podminky.urs.cz/item/CS_URS_2025_01/894812339" TargetMode="External" /><Relationship Id="rId39" Type="http://schemas.openxmlformats.org/officeDocument/2006/relationships/hyperlink" Target="https://podminky.urs.cz/item/CS_URS_2025_01/894812377" TargetMode="External" /><Relationship Id="rId40" Type="http://schemas.openxmlformats.org/officeDocument/2006/relationships/hyperlink" Target="https://podminky.urs.cz/item/CS_URS_2025_01/899722114" TargetMode="External" /><Relationship Id="rId41" Type="http://schemas.openxmlformats.org/officeDocument/2006/relationships/hyperlink" Target="https://podminky.urs.cz/item/CS_URS_2025_01/916131213" TargetMode="External" /><Relationship Id="rId42" Type="http://schemas.openxmlformats.org/officeDocument/2006/relationships/hyperlink" Target="https://podminky.urs.cz/item/CS_URS_2025_01/919732211" TargetMode="External" /><Relationship Id="rId43" Type="http://schemas.openxmlformats.org/officeDocument/2006/relationships/hyperlink" Target="https://podminky.urs.cz/item/CS_URS_2025_01/919735111" TargetMode="External" /><Relationship Id="rId44" Type="http://schemas.openxmlformats.org/officeDocument/2006/relationships/hyperlink" Target="https://podminky.urs.cz/item/CS_URS_2025_01/979021113" TargetMode="External" /><Relationship Id="rId45" Type="http://schemas.openxmlformats.org/officeDocument/2006/relationships/hyperlink" Target="https://podminky.urs.cz/item/CS_URS_2025_01/979051111" TargetMode="External" /><Relationship Id="rId46" Type="http://schemas.openxmlformats.org/officeDocument/2006/relationships/hyperlink" Target="https://podminky.urs.cz/item/CS_URS_2025_01/979051121" TargetMode="External" /><Relationship Id="rId47" Type="http://schemas.openxmlformats.org/officeDocument/2006/relationships/hyperlink" Target="https://podminky.urs.cz/item/CS_URS_2025_01/113106021" TargetMode="External" /><Relationship Id="rId48" Type="http://schemas.openxmlformats.org/officeDocument/2006/relationships/hyperlink" Target="https://podminky.urs.cz/item/CS_URS_2025_01/113106023" TargetMode="External" /><Relationship Id="rId49" Type="http://schemas.openxmlformats.org/officeDocument/2006/relationships/hyperlink" Target="https://podminky.urs.cz/item/CS_URS_2025_01/113107323" TargetMode="External" /><Relationship Id="rId50" Type="http://schemas.openxmlformats.org/officeDocument/2006/relationships/hyperlink" Target="https://podminky.urs.cz/item/CS_URS_2025_01/113107442" TargetMode="External" /><Relationship Id="rId51" Type="http://schemas.openxmlformats.org/officeDocument/2006/relationships/hyperlink" Target="https://podminky.urs.cz/item/CS_URS_2025_01/113202111" TargetMode="External" /><Relationship Id="rId52" Type="http://schemas.openxmlformats.org/officeDocument/2006/relationships/hyperlink" Target="https://podminky.urs.cz/item/CS_URS_2025_01/997221551" TargetMode="External" /><Relationship Id="rId53" Type="http://schemas.openxmlformats.org/officeDocument/2006/relationships/hyperlink" Target="https://podminky.urs.cz/item/CS_URS_2025_01/997221559" TargetMode="External" /><Relationship Id="rId54" Type="http://schemas.openxmlformats.org/officeDocument/2006/relationships/hyperlink" Target="https://podminky.urs.cz/item/CS_URS_2025_01/997221561" TargetMode="External" /><Relationship Id="rId55" Type="http://schemas.openxmlformats.org/officeDocument/2006/relationships/hyperlink" Target="https://podminky.urs.cz/item/CS_URS_2025_01/997221569" TargetMode="External" /><Relationship Id="rId56" Type="http://schemas.openxmlformats.org/officeDocument/2006/relationships/hyperlink" Target="https://podminky.urs.cz/item/CS_URS_2025_01/997221861" TargetMode="External" /><Relationship Id="rId57" Type="http://schemas.openxmlformats.org/officeDocument/2006/relationships/hyperlink" Target="https://podminky.urs.cz/item/CS_URS_2025_01/997221873" TargetMode="External" /><Relationship Id="rId58" Type="http://schemas.openxmlformats.org/officeDocument/2006/relationships/hyperlink" Target="https://podminky.urs.cz/item/CS_URS_2025_01/997221875" TargetMode="External" /><Relationship Id="rId59" Type="http://schemas.openxmlformats.org/officeDocument/2006/relationships/hyperlink" Target="https://podminky.urs.cz/item/CS_URS_2025_01/998276101" TargetMode="External" /><Relationship Id="rId6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5101201" TargetMode="External" /><Relationship Id="rId2" Type="http://schemas.openxmlformats.org/officeDocument/2006/relationships/hyperlink" Target="https://podminky.urs.cz/item/CS_URS_2025_01/115101301" TargetMode="External" /><Relationship Id="rId3" Type="http://schemas.openxmlformats.org/officeDocument/2006/relationships/hyperlink" Target="https://podminky.urs.cz/item/CS_URS_2025_01/119001405" TargetMode="External" /><Relationship Id="rId4" Type="http://schemas.openxmlformats.org/officeDocument/2006/relationships/hyperlink" Target="https://podminky.urs.cz/item/CS_URS_2025_01/119001422" TargetMode="External" /><Relationship Id="rId5" Type="http://schemas.openxmlformats.org/officeDocument/2006/relationships/hyperlink" Target="https://podminky.urs.cz/item/CS_URS_2025_01/121151104" TargetMode="External" /><Relationship Id="rId6" Type="http://schemas.openxmlformats.org/officeDocument/2006/relationships/hyperlink" Target="https://podminky.urs.cz/item/CS_URS_2025_01/129001101" TargetMode="External" /><Relationship Id="rId7" Type="http://schemas.openxmlformats.org/officeDocument/2006/relationships/hyperlink" Target="https://podminky.urs.cz/item/CS_URS_2025_01/132254204" TargetMode="External" /><Relationship Id="rId8" Type="http://schemas.openxmlformats.org/officeDocument/2006/relationships/hyperlink" Target="https://podminky.urs.cz/item/CS_URS_2025_01/133112811" TargetMode="External" /><Relationship Id="rId9" Type="http://schemas.openxmlformats.org/officeDocument/2006/relationships/hyperlink" Target="https://podminky.urs.cz/item/CS_URS_2025_01/151101102" TargetMode="External" /><Relationship Id="rId10" Type="http://schemas.openxmlformats.org/officeDocument/2006/relationships/hyperlink" Target="https://podminky.urs.cz/item/CS_URS_2025_01/151101112" TargetMode="External" /><Relationship Id="rId11" Type="http://schemas.openxmlformats.org/officeDocument/2006/relationships/hyperlink" Target="https://podminky.urs.cz/item/CS_URS_2025_01/162351104" TargetMode="External" /><Relationship Id="rId12" Type="http://schemas.openxmlformats.org/officeDocument/2006/relationships/hyperlink" Target="https://podminky.urs.cz/item/CS_URS_2025_01/162651112" TargetMode="External" /><Relationship Id="rId13" Type="http://schemas.openxmlformats.org/officeDocument/2006/relationships/hyperlink" Target="https://podminky.urs.cz/item/CS_URS_2025_01/167151101" TargetMode="External" /><Relationship Id="rId14" Type="http://schemas.openxmlformats.org/officeDocument/2006/relationships/hyperlink" Target="https://podminky.urs.cz/item/CS_URS_2025_01/171201231" TargetMode="External" /><Relationship Id="rId15" Type="http://schemas.openxmlformats.org/officeDocument/2006/relationships/hyperlink" Target="https://podminky.urs.cz/item/CS_URS_2025_01/174151101" TargetMode="External" /><Relationship Id="rId16" Type="http://schemas.openxmlformats.org/officeDocument/2006/relationships/hyperlink" Target="https://podminky.urs.cz/item/CS_URS_2025_01/175151101" TargetMode="External" /><Relationship Id="rId17" Type="http://schemas.openxmlformats.org/officeDocument/2006/relationships/hyperlink" Target="https://podminky.urs.cz/item/CS_URS_2025_01/181111111" TargetMode="External" /><Relationship Id="rId18" Type="http://schemas.openxmlformats.org/officeDocument/2006/relationships/hyperlink" Target="https://podminky.urs.cz/item/CS_URS_2025_01/181311103" TargetMode="External" /><Relationship Id="rId19" Type="http://schemas.openxmlformats.org/officeDocument/2006/relationships/hyperlink" Target="https://podminky.urs.cz/item/CS_URS_2025_01/181411131" TargetMode="External" /><Relationship Id="rId20" Type="http://schemas.openxmlformats.org/officeDocument/2006/relationships/hyperlink" Target="https://podminky.urs.cz/item/CS_URS_2025_01/181911102" TargetMode="External" /><Relationship Id="rId21" Type="http://schemas.openxmlformats.org/officeDocument/2006/relationships/hyperlink" Target="https://podminky.urs.cz/item/CS_URS_2025_01/183402121" TargetMode="External" /><Relationship Id="rId22" Type="http://schemas.openxmlformats.org/officeDocument/2006/relationships/hyperlink" Target="https://podminky.urs.cz/item/CS_URS_2025_01/184813511" TargetMode="External" /><Relationship Id="rId23" Type="http://schemas.openxmlformats.org/officeDocument/2006/relationships/hyperlink" Target="https://podminky.urs.cz/item/CS_URS_2025_01/185804312" TargetMode="External" /><Relationship Id="rId24" Type="http://schemas.openxmlformats.org/officeDocument/2006/relationships/hyperlink" Target="https://podminky.urs.cz/item/CS_URS_2025_01/359901111" TargetMode="External" /><Relationship Id="rId25" Type="http://schemas.openxmlformats.org/officeDocument/2006/relationships/hyperlink" Target="https://podminky.urs.cz/item/CS_URS_2025_01/359901211" TargetMode="External" /><Relationship Id="rId26" Type="http://schemas.openxmlformats.org/officeDocument/2006/relationships/hyperlink" Target="https://podminky.urs.cz/item/CS_URS_2025_01/451573111" TargetMode="External" /><Relationship Id="rId27" Type="http://schemas.openxmlformats.org/officeDocument/2006/relationships/hyperlink" Target="https://podminky.urs.cz/item/CS_URS_2025_01/564871011" TargetMode="External" /><Relationship Id="rId28" Type="http://schemas.openxmlformats.org/officeDocument/2006/relationships/hyperlink" Target="https://podminky.urs.cz/item/CS_URS_2025_01/567134113" TargetMode="External" /><Relationship Id="rId29" Type="http://schemas.openxmlformats.org/officeDocument/2006/relationships/hyperlink" Target="https://podminky.urs.cz/item/CS_URS_2025_01/577145111" TargetMode="External" /><Relationship Id="rId30" Type="http://schemas.openxmlformats.org/officeDocument/2006/relationships/hyperlink" Target="https://podminky.urs.cz/item/CS_URS_2025_01/596211110" TargetMode="External" /><Relationship Id="rId31" Type="http://schemas.openxmlformats.org/officeDocument/2006/relationships/hyperlink" Target="https://podminky.urs.cz/item/CS_URS_2025_01/810441811" TargetMode="External" /><Relationship Id="rId32" Type="http://schemas.openxmlformats.org/officeDocument/2006/relationships/hyperlink" Target="https://podminky.urs.cz/item/CS_URS_2025_01/871313121" TargetMode="External" /><Relationship Id="rId33" Type="http://schemas.openxmlformats.org/officeDocument/2006/relationships/hyperlink" Target="https://podminky.urs.cz/item/CS_URS_2025_01/871423123" TargetMode="External" /><Relationship Id="rId34" Type="http://schemas.openxmlformats.org/officeDocument/2006/relationships/hyperlink" Target="https://podminky.urs.cz/item/CS_URS_2025_01/721249115" TargetMode="External" /><Relationship Id="rId35" Type="http://schemas.openxmlformats.org/officeDocument/2006/relationships/hyperlink" Target="https://podminky.urs.cz/item/CS_URS_2025_01/877310310" TargetMode="External" /><Relationship Id="rId36" Type="http://schemas.openxmlformats.org/officeDocument/2006/relationships/hyperlink" Target="https://podminky.urs.cz/item/CS_URS_2025_01/877310320" TargetMode="External" /><Relationship Id="rId37" Type="http://schemas.openxmlformats.org/officeDocument/2006/relationships/hyperlink" Target="https://podminky.urs.cz/item/CS_URS_2025_01/877310330" TargetMode="External" /><Relationship Id="rId38" Type="http://schemas.openxmlformats.org/officeDocument/2006/relationships/hyperlink" Target="https://podminky.urs.cz/item/CS_URS_2025_01/877315123" TargetMode="External" /><Relationship Id="rId39" Type="http://schemas.openxmlformats.org/officeDocument/2006/relationships/hyperlink" Target="https://podminky.urs.cz/item/CS_URS_2025_01/877315124" TargetMode="External" /><Relationship Id="rId40" Type="http://schemas.openxmlformats.org/officeDocument/2006/relationships/hyperlink" Target="https://podminky.urs.cz/item/CS_URS_2025_01/890431851" TargetMode="External" /><Relationship Id="rId41" Type="http://schemas.openxmlformats.org/officeDocument/2006/relationships/hyperlink" Target="https://podminky.urs.cz/item/CS_URS_2025_01/894410102" TargetMode="External" /><Relationship Id="rId42" Type="http://schemas.openxmlformats.org/officeDocument/2006/relationships/hyperlink" Target="https://podminky.urs.cz/item/CS_URS_2025_01/894410211" TargetMode="External" /><Relationship Id="rId43" Type="http://schemas.openxmlformats.org/officeDocument/2006/relationships/hyperlink" Target="https://podminky.urs.cz/item/CS_URS_2025_01/894410212" TargetMode="External" /><Relationship Id="rId44" Type="http://schemas.openxmlformats.org/officeDocument/2006/relationships/hyperlink" Target="https://podminky.urs.cz/item/CS_URS_2025_01/894410213" TargetMode="External" /><Relationship Id="rId45" Type="http://schemas.openxmlformats.org/officeDocument/2006/relationships/hyperlink" Target="https://podminky.urs.cz/item/CS_URS_2025_01/894410232" TargetMode="External" /><Relationship Id="rId46" Type="http://schemas.openxmlformats.org/officeDocument/2006/relationships/hyperlink" Target="https://podminky.urs.cz/item/CS_URS_2025_01/895941301" TargetMode="External" /><Relationship Id="rId47" Type="http://schemas.openxmlformats.org/officeDocument/2006/relationships/hyperlink" Target="https://podminky.urs.cz/item/CS_URS_2025_01/895941312" TargetMode="External" /><Relationship Id="rId48" Type="http://schemas.openxmlformats.org/officeDocument/2006/relationships/hyperlink" Target="https://podminky.urs.cz/item/CS_URS_2025_01/895941321" TargetMode="External" /><Relationship Id="rId49" Type="http://schemas.openxmlformats.org/officeDocument/2006/relationships/hyperlink" Target="https://podminky.urs.cz/item/CS_URS_2025_01/895941323" TargetMode="External" /><Relationship Id="rId50" Type="http://schemas.openxmlformats.org/officeDocument/2006/relationships/hyperlink" Target="https://podminky.urs.cz/item/CS_URS_2025_01/899102112" TargetMode="External" /><Relationship Id="rId51" Type="http://schemas.openxmlformats.org/officeDocument/2006/relationships/hyperlink" Target="https://podminky.urs.cz/item/CS_URS_2025_01/899104112" TargetMode="External" /><Relationship Id="rId52" Type="http://schemas.openxmlformats.org/officeDocument/2006/relationships/hyperlink" Target="https://podminky.urs.cz/item/CS_URS_2025_01/899104211" TargetMode="External" /><Relationship Id="rId53" Type="http://schemas.openxmlformats.org/officeDocument/2006/relationships/hyperlink" Target="https://podminky.urs.cz/item/CS_URS_2025_01/899132111" TargetMode="External" /><Relationship Id="rId54" Type="http://schemas.openxmlformats.org/officeDocument/2006/relationships/hyperlink" Target="https://podminky.urs.cz/item/CS_URS_2025_01/899204112" TargetMode="External" /><Relationship Id="rId55" Type="http://schemas.openxmlformats.org/officeDocument/2006/relationships/hyperlink" Target="https://podminky.urs.cz/item/CS_URS_2025_01/899620161" TargetMode="External" /><Relationship Id="rId56" Type="http://schemas.openxmlformats.org/officeDocument/2006/relationships/hyperlink" Target="https://podminky.urs.cz/item/CS_URS_2025_01/899722114" TargetMode="External" /><Relationship Id="rId57" Type="http://schemas.openxmlformats.org/officeDocument/2006/relationships/hyperlink" Target="https://podminky.urs.cz/item/CS_URS_2025_01/916131213" TargetMode="External" /><Relationship Id="rId58" Type="http://schemas.openxmlformats.org/officeDocument/2006/relationships/hyperlink" Target="https://podminky.urs.cz/item/CS_URS_2025_01/919732211" TargetMode="External" /><Relationship Id="rId59" Type="http://schemas.openxmlformats.org/officeDocument/2006/relationships/hyperlink" Target="https://podminky.urs.cz/item/CS_URS_2025_01/919735111" TargetMode="External" /><Relationship Id="rId60" Type="http://schemas.openxmlformats.org/officeDocument/2006/relationships/hyperlink" Target="https://podminky.urs.cz/item/CS_URS_2025_01/979021113" TargetMode="External" /><Relationship Id="rId61" Type="http://schemas.openxmlformats.org/officeDocument/2006/relationships/hyperlink" Target="https://podminky.urs.cz/item/CS_URS_2025_01/979051121" TargetMode="External" /><Relationship Id="rId62" Type="http://schemas.openxmlformats.org/officeDocument/2006/relationships/hyperlink" Target="https://podminky.urs.cz/item/CS_URS_2025_01/113106023" TargetMode="External" /><Relationship Id="rId63" Type="http://schemas.openxmlformats.org/officeDocument/2006/relationships/hyperlink" Target="https://podminky.urs.cz/item/CS_URS_2025_01/113107163" TargetMode="External" /><Relationship Id="rId64" Type="http://schemas.openxmlformats.org/officeDocument/2006/relationships/hyperlink" Target="https://podminky.urs.cz/item/CS_URS_2025_01/113107182" TargetMode="External" /><Relationship Id="rId65" Type="http://schemas.openxmlformats.org/officeDocument/2006/relationships/hyperlink" Target="https://podminky.urs.cz/item/CS_URS_2025_01/113202111" TargetMode="External" /><Relationship Id="rId66" Type="http://schemas.openxmlformats.org/officeDocument/2006/relationships/hyperlink" Target="https://podminky.urs.cz/item/CS_URS_2025_01/997221551" TargetMode="External" /><Relationship Id="rId67" Type="http://schemas.openxmlformats.org/officeDocument/2006/relationships/hyperlink" Target="https://podminky.urs.cz/item/CS_URS_2025_01/997221559" TargetMode="External" /><Relationship Id="rId68" Type="http://schemas.openxmlformats.org/officeDocument/2006/relationships/hyperlink" Target="https://podminky.urs.cz/item/CS_URS_2025_01/997221561" TargetMode="External" /><Relationship Id="rId69" Type="http://schemas.openxmlformats.org/officeDocument/2006/relationships/hyperlink" Target="https://podminky.urs.cz/item/CS_URS_2025_01/997221569" TargetMode="External" /><Relationship Id="rId70" Type="http://schemas.openxmlformats.org/officeDocument/2006/relationships/hyperlink" Target="https://podminky.urs.cz/item/CS_URS_2025_01/997221861" TargetMode="External" /><Relationship Id="rId71" Type="http://schemas.openxmlformats.org/officeDocument/2006/relationships/hyperlink" Target="https://podminky.urs.cz/item/CS_URS_2025_01/997221873" TargetMode="External" /><Relationship Id="rId72" Type="http://schemas.openxmlformats.org/officeDocument/2006/relationships/hyperlink" Target="https://podminky.urs.cz/item/CS_URS_2025_01/997221875" TargetMode="External" /><Relationship Id="rId73" Type="http://schemas.openxmlformats.org/officeDocument/2006/relationships/hyperlink" Target="https://podminky.urs.cz/item/CS_URS_2025_01/998274101" TargetMode="External" /><Relationship Id="rId7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164000" TargetMode="External" /><Relationship Id="rId2" Type="http://schemas.openxmlformats.org/officeDocument/2006/relationships/hyperlink" Target="https://podminky.urs.cz/item/CS_URS_2025_01/012203000" TargetMode="External" /><Relationship Id="rId3" Type="http://schemas.openxmlformats.org/officeDocument/2006/relationships/hyperlink" Target="https://podminky.urs.cz/item/CS_URS_2025_01/012414000" TargetMode="External" /><Relationship Id="rId4" Type="http://schemas.openxmlformats.org/officeDocument/2006/relationships/hyperlink" Target="https://podminky.urs.cz/item/CS_URS_2025_01/012444000" TargetMode="External" /><Relationship Id="rId5" Type="http://schemas.openxmlformats.org/officeDocument/2006/relationships/hyperlink" Target="https://podminky.urs.cz/item/CS_URS_2025_01/013254000" TargetMode="External" /><Relationship Id="rId6" Type="http://schemas.openxmlformats.org/officeDocument/2006/relationships/hyperlink" Target="https://podminky.urs.cz/item/CS_URS_2025_01/013274000" TargetMode="External" /><Relationship Id="rId7" Type="http://schemas.openxmlformats.org/officeDocument/2006/relationships/hyperlink" Target="https://podminky.urs.cz/item/CS_URS_2025_01/013284000" TargetMode="External" /><Relationship Id="rId8" Type="http://schemas.openxmlformats.org/officeDocument/2006/relationships/hyperlink" Target="https://podminky.urs.cz/item/CS_URS_2025_01/030001000" TargetMode="External" /><Relationship Id="rId9" Type="http://schemas.openxmlformats.org/officeDocument/2006/relationships/hyperlink" Target="https://podminky.urs.cz/item/CS_URS_2025_01/034303000" TargetMode="External" /><Relationship Id="rId10" Type="http://schemas.openxmlformats.org/officeDocument/2006/relationships/hyperlink" Target="https://podminky.urs.cz/item/CS_URS_2025_01/043002000" TargetMode="External" /><Relationship Id="rId11" Type="http://schemas.openxmlformats.org/officeDocument/2006/relationships/hyperlink" Target="https://podminky.urs.cz/item/CS_URS_2025_01/043154000" TargetMode="External" /><Relationship Id="rId12" Type="http://schemas.openxmlformats.org/officeDocument/2006/relationships/hyperlink" Target="https://podminky.urs.cz/item/CS_URS_2024_01/045002000" TargetMode="External" /><Relationship Id="rId13" Type="http://schemas.openxmlformats.org/officeDocument/2006/relationships/hyperlink" Target="https://podminky.urs.cz/item/CS_URS_2025_01/060001000" TargetMode="External" /><Relationship Id="rId14" Type="http://schemas.openxmlformats.org/officeDocument/2006/relationships/hyperlink" Target="https://podminky.urs.cz/item/CS_URS_2025_01/070001000" TargetMode="External" /><Relationship Id="rId1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28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28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29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28</v>
      </c>
      <c r="AO17" s="25"/>
      <c r="AP17" s="25"/>
      <c r="AQ17" s="25"/>
      <c r="AR17" s="23"/>
      <c r="BE17" s="34"/>
      <c r="BS17" s="20" t="s">
        <v>34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28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28</v>
      </c>
      <c r="AO20" s="25"/>
      <c r="AP20" s="25"/>
      <c r="AQ20" s="25"/>
      <c r="AR20" s="23"/>
      <c r="BE20" s="34"/>
      <c r="BS20" s="20" t="s">
        <v>34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043-0-25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Český Brod - ulice Tuchorazská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Český Brod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14. 7. 2025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35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28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7"/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ROUND(SUM(AG56:AG59),2)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78</v>
      </c>
      <c r="AR55" s="121"/>
      <c r="AS55" s="122">
        <f>ROUND(SUM(AS56:AS59),2)</f>
        <v>0</v>
      </c>
      <c r="AT55" s="123">
        <f>ROUND(SUM(AV55:AW55),2)</f>
        <v>0</v>
      </c>
      <c r="AU55" s="124">
        <f>ROUND(SUM(AU56:AU59),5)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ROUND(SUM(AZ56:AZ59),2)</f>
        <v>0</v>
      </c>
      <c r="BA55" s="123">
        <f>ROUND(SUM(BA56:BA59),2)</f>
        <v>0</v>
      </c>
      <c r="BB55" s="123">
        <f>ROUND(SUM(BB56:BB59),2)</f>
        <v>0</v>
      </c>
      <c r="BC55" s="123">
        <f>ROUND(SUM(BC56:BC59),2)</f>
        <v>0</v>
      </c>
      <c r="BD55" s="125">
        <f>ROUND(SUM(BD56:BD59),2)</f>
        <v>0</v>
      </c>
      <c r="BE55" s="7"/>
      <c r="BS55" s="126" t="s">
        <v>71</v>
      </c>
      <c r="BT55" s="126" t="s">
        <v>79</v>
      </c>
      <c r="BU55" s="126" t="s">
        <v>73</v>
      </c>
      <c r="BV55" s="126" t="s">
        <v>74</v>
      </c>
      <c r="BW55" s="126" t="s">
        <v>80</v>
      </c>
      <c r="BX55" s="126" t="s">
        <v>5</v>
      </c>
      <c r="CL55" s="126" t="s">
        <v>19</v>
      </c>
      <c r="CM55" s="126" t="s">
        <v>81</v>
      </c>
    </row>
    <row r="56" s="4" customFormat="1" ht="16.5" customHeight="1">
      <c r="A56" s="127" t="s">
        <v>82</v>
      </c>
      <c r="B56" s="66"/>
      <c r="C56" s="128"/>
      <c r="D56" s="128"/>
      <c r="E56" s="129" t="s">
        <v>83</v>
      </c>
      <c r="F56" s="129"/>
      <c r="G56" s="129"/>
      <c r="H56" s="129"/>
      <c r="I56" s="129"/>
      <c r="J56" s="128"/>
      <c r="K56" s="129" t="s">
        <v>84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'IO_01_1 - SPLAŠKOVÁ KANAL...'!J32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85</v>
      </c>
      <c r="AR56" s="68"/>
      <c r="AS56" s="132">
        <v>0</v>
      </c>
      <c r="AT56" s="133">
        <f>ROUND(SUM(AV56:AW56),2)</f>
        <v>0</v>
      </c>
      <c r="AU56" s="134">
        <f>'IO_01_1 - SPLAŠKOVÁ KANAL...'!P95</f>
        <v>0</v>
      </c>
      <c r="AV56" s="133">
        <f>'IO_01_1 - SPLAŠKOVÁ KANAL...'!J35</f>
        <v>0</v>
      </c>
      <c r="AW56" s="133">
        <f>'IO_01_1 - SPLAŠKOVÁ KANAL...'!J36</f>
        <v>0</v>
      </c>
      <c r="AX56" s="133">
        <f>'IO_01_1 - SPLAŠKOVÁ KANAL...'!J37</f>
        <v>0</v>
      </c>
      <c r="AY56" s="133">
        <f>'IO_01_1 - SPLAŠKOVÁ KANAL...'!J38</f>
        <v>0</v>
      </c>
      <c r="AZ56" s="133">
        <f>'IO_01_1 - SPLAŠKOVÁ KANAL...'!F35</f>
        <v>0</v>
      </c>
      <c r="BA56" s="133">
        <f>'IO_01_1 - SPLAŠKOVÁ KANAL...'!F36</f>
        <v>0</v>
      </c>
      <c r="BB56" s="133">
        <f>'IO_01_1 - SPLAŠKOVÁ KANAL...'!F37</f>
        <v>0</v>
      </c>
      <c r="BC56" s="133">
        <f>'IO_01_1 - SPLAŠKOVÁ KANAL...'!F38</f>
        <v>0</v>
      </c>
      <c r="BD56" s="135">
        <f>'IO_01_1 - SPLAŠKOVÁ KANAL...'!F39</f>
        <v>0</v>
      </c>
      <c r="BE56" s="4"/>
      <c r="BT56" s="136" t="s">
        <v>81</v>
      </c>
      <c r="BV56" s="136" t="s">
        <v>74</v>
      </c>
      <c r="BW56" s="136" t="s">
        <v>86</v>
      </c>
      <c r="BX56" s="136" t="s">
        <v>80</v>
      </c>
      <c r="CL56" s="136" t="s">
        <v>28</v>
      </c>
    </row>
    <row r="57" s="4" customFormat="1" ht="16.5" customHeight="1">
      <c r="A57" s="127" t="s">
        <v>82</v>
      </c>
      <c r="B57" s="66"/>
      <c r="C57" s="128"/>
      <c r="D57" s="128"/>
      <c r="E57" s="129" t="s">
        <v>87</v>
      </c>
      <c r="F57" s="129"/>
      <c r="G57" s="129"/>
      <c r="H57" s="129"/>
      <c r="I57" s="129"/>
      <c r="J57" s="128"/>
      <c r="K57" s="129" t="s">
        <v>88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'IO_01_10 - SPLAŠKOVÉ KANA...'!J32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85</v>
      </c>
      <c r="AR57" s="68"/>
      <c r="AS57" s="132">
        <v>0</v>
      </c>
      <c r="AT57" s="133">
        <f>ROUND(SUM(AV57:AW57),2)</f>
        <v>0</v>
      </c>
      <c r="AU57" s="134">
        <f>'IO_01_10 - SPLAŠKOVÉ KANA...'!P95</f>
        <v>0</v>
      </c>
      <c r="AV57" s="133">
        <f>'IO_01_10 - SPLAŠKOVÉ KANA...'!J35</f>
        <v>0</v>
      </c>
      <c r="AW57" s="133">
        <f>'IO_01_10 - SPLAŠKOVÉ KANA...'!J36</f>
        <v>0</v>
      </c>
      <c r="AX57" s="133">
        <f>'IO_01_10 - SPLAŠKOVÉ KANA...'!J37</f>
        <v>0</v>
      </c>
      <c r="AY57" s="133">
        <f>'IO_01_10 - SPLAŠKOVÉ KANA...'!J38</f>
        <v>0</v>
      </c>
      <c r="AZ57" s="133">
        <f>'IO_01_10 - SPLAŠKOVÉ KANA...'!F35</f>
        <v>0</v>
      </c>
      <c r="BA57" s="133">
        <f>'IO_01_10 - SPLAŠKOVÉ KANA...'!F36</f>
        <v>0</v>
      </c>
      <c r="BB57" s="133">
        <f>'IO_01_10 - SPLAŠKOVÉ KANA...'!F37</f>
        <v>0</v>
      </c>
      <c r="BC57" s="133">
        <f>'IO_01_10 - SPLAŠKOVÉ KANA...'!F38</f>
        <v>0</v>
      </c>
      <c r="BD57" s="135">
        <f>'IO_01_10 - SPLAŠKOVÉ KANA...'!F39</f>
        <v>0</v>
      </c>
      <c r="BE57" s="4"/>
      <c r="BT57" s="136" t="s">
        <v>81</v>
      </c>
      <c r="BV57" s="136" t="s">
        <v>74</v>
      </c>
      <c r="BW57" s="136" t="s">
        <v>89</v>
      </c>
      <c r="BX57" s="136" t="s">
        <v>80</v>
      </c>
      <c r="CL57" s="136" t="s">
        <v>28</v>
      </c>
    </row>
    <row r="58" s="4" customFormat="1" ht="16.5" customHeight="1">
      <c r="A58" s="127" t="s">
        <v>82</v>
      </c>
      <c r="B58" s="66"/>
      <c r="C58" s="128"/>
      <c r="D58" s="128"/>
      <c r="E58" s="129" t="s">
        <v>90</v>
      </c>
      <c r="F58" s="129"/>
      <c r="G58" s="129"/>
      <c r="H58" s="129"/>
      <c r="I58" s="129"/>
      <c r="J58" s="128"/>
      <c r="K58" s="129" t="s">
        <v>91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'SO_02 - REKONSTRUKCE STÁV...'!J32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85</v>
      </c>
      <c r="AR58" s="68"/>
      <c r="AS58" s="132">
        <v>0</v>
      </c>
      <c r="AT58" s="133">
        <f>ROUND(SUM(AV58:AW58),2)</f>
        <v>0</v>
      </c>
      <c r="AU58" s="134">
        <f>'SO_02 - REKONSTRUKCE STÁV...'!P95</f>
        <v>0</v>
      </c>
      <c r="AV58" s="133">
        <f>'SO_02 - REKONSTRUKCE STÁV...'!J35</f>
        <v>0</v>
      </c>
      <c r="AW58" s="133">
        <f>'SO_02 - REKONSTRUKCE STÁV...'!J36</f>
        <v>0</v>
      </c>
      <c r="AX58" s="133">
        <f>'SO_02 - REKONSTRUKCE STÁV...'!J37</f>
        <v>0</v>
      </c>
      <c r="AY58" s="133">
        <f>'SO_02 - REKONSTRUKCE STÁV...'!J38</f>
        <v>0</v>
      </c>
      <c r="AZ58" s="133">
        <f>'SO_02 - REKONSTRUKCE STÁV...'!F35</f>
        <v>0</v>
      </c>
      <c r="BA58" s="133">
        <f>'SO_02 - REKONSTRUKCE STÁV...'!F36</f>
        <v>0</v>
      </c>
      <c r="BB58" s="133">
        <f>'SO_02 - REKONSTRUKCE STÁV...'!F37</f>
        <v>0</v>
      </c>
      <c r="BC58" s="133">
        <f>'SO_02 - REKONSTRUKCE STÁV...'!F38</f>
        <v>0</v>
      </c>
      <c r="BD58" s="135">
        <f>'SO_02 - REKONSTRUKCE STÁV...'!F39</f>
        <v>0</v>
      </c>
      <c r="BE58" s="4"/>
      <c r="BT58" s="136" t="s">
        <v>81</v>
      </c>
      <c r="BV58" s="136" t="s">
        <v>74</v>
      </c>
      <c r="BW58" s="136" t="s">
        <v>92</v>
      </c>
      <c r="BX58" s="136" t="s">
        <v>80</v>
      </c>
      <c r="CL58" s="136" t="s">
        <v>28</v>
      </c>
    </row>
    <row r="59" s="4" customFormat="1" ht="16.5" customHeight="1">
      <c r="A59" s="127" t="s">
        <v>82</v>
      </c>
      <c r="B59" s="66"/>
      <c r="C59" s="128"/>
      <c r="D59" s="128"/>
      <c r="E59" s="129" t="s">
        <v>93</v>
      </c>
      <c r="F59" s="129"/>
      <c r="G59" s="129"/>
      <c r="H59" s="129"/>
      <c r="I59" s="129"/>
      <c r="J59" s="128"/>
      <c r="K59" s="129" t="s">
        <v>94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'VRN - VEDLEJŠÍ ROZPOČTOVÉ...'!J32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85</v>
      </c>
      <c r="AR59" s="68"/>
      <c r="AS59" s="137">
        <v>0</v>
      </c>
      <c r="AT59" s="138">
        <f>ROUND(SUM(AV59:AW59),2)</f>
        <v>0</v>
      </c>
      <c r="AU59" s="139">
        <f>'VRN - VEDLEJŠÍ ROZPOČTOVÉ...'!P91</f>
        <v>0</v>
      </c>
      <c r="AV59" s="138">
        <f>'VRN - VEDLEJŠÍ ROZPOČTOVÉ...'!J35</f>
        <v>0</v>
      </c>
      <c r="AW59" s="138">
        <f>'VRN - VEDLEJŠÍ ROZPOČTOVÉ...'!J36</f>
        <v>0</v>
      </c>
      <c r="AX59" s="138">
        <f>'VRN - VEDLEJŠÍ ROZPOČTOVÉ...'!J37</f>
        <v>0</v>
      </c>
      <c r="AY59" s="138">
        <f>'VRN - VEDLEJŠÍ ROZPOČTOVÉ...'!J38</f>
        <v>0</v>
      </c>
      <c r="AZ59" s="138">
        <f>'VRN - VEDLEJŠÍ ROZPOČTOVÉ...'!F35</f>
        <v>0</v>
      </c>
      <c r="BA59" s="138">
        <f>'VRN - VEDLEJŠÍ ROZPOČTOVÉ...'!F36</f>
        <v>0</v>
      </c>
      <c r="BB59" s="138">
        <f>'VRN - VEDLEJŠÍ ROZPOČTOVÉ...'!F37</f>
        <v>0</v>
      </c>
      <c r="BC59" s="138">
        <f>'VRN - VEDLEJŠÍ ROZPOČTOVÉ...'!F38</f>
        <v>0</v>
      </c>
      <c r="BD59" s="140">
        <f>'VRN - VEDLEJŠÍ ROZPOČTOVÉ...'!F39</f>
        <v>0</v>
      </c>
      <c r="BE59" s="4"/>
      <c r="BT59" s="136" t="s">
        <v>81</v>
      </c>
      <c r="BV59" s="136" t="s">
        <v>74</v>
      </c>
      <c r="BW59" s="136" t="s">
        <v>95</v>
      </c>
      <c r="BX59" s="136" t="s">
        <v>80</v>
      </c>
      <c r="CL59" s="136" t="s">
        <v>28</v>
      </c>
    </row>
    <row r="60" s="2" customFormat="1" ht="30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="2" customFormat="1" ht="6.96" customHeight="1">
      <c r="A61" s="41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</sheetData>
  <sheetProtection sheet="1" formatColumns="0" formatRows="0" objects="1" scenarios="1" spinCount="100000" saltValue="ume0NwUcioHdi/e1kiXduCKeZhea77v2aWioo87I3zNeNcdxVkA6fNGMo3LgZTXq0WZKoc+DMjBvvCjj5txDuQ==" hashValue="R/r2iGejZ1l5kH3dGBs6AqQIXD+ILv6F3stWSSUgsldFO04KtcbIECTI4TnkWa7Ut/7oeQa8bLi75BABLLQn8g==" algorithmName="SHA-512" password="CC35"/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IO_01_1 - SPLAŠKOVÁ KANAL...'!C2" display="/"/>
    <hyperlink ref="A57" location="'IO_01_10 - SPLAŠKOVÉ KANA...'!C2" display="/"/>
    <hyperlink ref="A58" location="'SO_02 - REKONSTRUKCE STÁV...'!C2" display="/"/>
    <hyperlink ref="A5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96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Český Brod - ulice Tuchorazská</v>
      </c>
      <c r="F7" s="145"/>
      <c r="G7" s="145"/>
      <c r="H7" s="145"/>
      <c r="L7" s="23"/>
    </row>
    <row r="8" s="1" customFormat="1" ht="12" customHeight="1">
      <c r="B8" s="23"/>
      <c r="D8" s="145" t="s">
        <v>97</v>
      </c>
      <c r="L8" s="23"/>
    </row>
    <row r="9" s="2" customFormat="1" ht="16.5" customHeight="1">
      <c r="A9" s="41"/>
      <c r="B9" s="47"/>
      <c r="C9" s="41"/>
      <c r="D9" s="41"/>
      <c r="E9" s="146" t="s">
        <v>98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99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100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29</v>
      </c>
      <c r="G14" s="41"/>
      <c r="H14" s="41"/>
      <c r="I14" s="145" t="s">
        <v>24</v>
      </c>
      <c r="J14" s="149" t="str">
        <f>'Rekapitulace stavby'!AN8</f>
        <v>14. 7. 2025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 xml:space="preserve"> </v>
      </c>
      <c r="F17" s="41"/>
      <c r="G17" s="41"/>
      <c r="H17" s="41"/>
      <c r="I17" s="145" t="s">
        <v>30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 xml:space="preserve"> </v>
      </c>
      <c r="F23" s="41"/>
      <c r="G23" s="41"/>
      <c r="H23" s="41"/>
      <c r="I23" s="145" t="s">
        <v>30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30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ROUND((SUM(BE95:BE528)),  2)</f>
        <v>0</v>
      </c>
      <c r="G35" s="41"/>
      <c r="H35" s="41"/>
      <c r="I35" s="160">
        <v>0.20999999999999999</v>
      </c>
      <c r="J35" s="159">
        <f>ROUND(((SUM(BE95:BE528))*I35),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ROUND((SUM(BF95:BF528)),  2)</f>
        <v>0</v>
      </c>
      <c r="G36" s="41"/>
      <c r="H36" s="41"/>
      <c r="I36" s="160">
        <v>0.12</v>
      </c>
      <c r="J36" s="159">
        <f>ROUND(((SUM(BF95:BF528))*I36),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ROUND((SUM(BG95:BG528)),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ROUND((SUM(BH95:BH528)),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ROUND((SUM(BI95:BI528)),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101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Český Brod - ulice Tuchorazská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98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99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IO_01_1 - SPLAŠKOVÁ KANALIZACE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14. 7. 2025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102</v>
      </c>
      <c r="D61" s="174"/>
      <c r="E61" s="174"/>
      <c r="F61" s="174"/>
      <c r="G61" s="174"/>
      <c r="H61" s="174"/>
      <c r="I61" s="174"/>
      <c r="J61" s="175" t="s">
        <v>103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104</v>
      </c>
    </row>
    <row r="64" s="9" customFormat="1" ht="24.96" customHeight="1">
      <c r="A64" s="9"/>
      <c r="B64" s="177"/>
      <c r="C64" s="178"/>
      <c r="D64" s="179" t="s">
        <v>105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106</v>
      </c>
      <c r="E65" s="185"/>
      <c r="F65" s="185"/>
      <c r="G65" s="185"/>
      <c r="H65" s="185"/>
      <c r="I65" s="185"/>
      <c r="J65" s="186">
        <f>J97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107</v>
      </c>
      <c r="E66" s="185"/>
      <c r="F66" s="185"/>
      <c r="G66" s="185"/>
      <c r="H66" s="185"/>
      <c r="I66" s="185"/>
      <c r="J66" s="186">
        <f>J302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108</v>
      </c>
      <c r="E67" s="185"/>
      <c r="F67" s="185"/>
      <c r="G67" s="185"/>
      <c r="H67" s="185"/>
      <c r="I67" s="185"/>
      <c r="J67" s="186">
        <f>J313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109</v>
      </c>
      <c r="E68" s="185"/>
      <c r="F68" s="185"/>
      <c r="G68" s="185"/>
      <c r="H68" s="185"/>
      <c r="I68" s="185"/>
      <c r="J68" s="186">
        <f>J320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110</v>
      </c>
      <c r="E69" s="185"/>
      <c r="F69" s="185"/>
      <c r="G69" s="185"/>
      <c r="H69" s="185"/>
      <c r="I69" s="185"/>
      <c r="J69" s="186">
        <f>J337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111</v>
      </c>
      <c r="E70" s="185"/>
      <c r="F70" s="185"/>
      <c r="G70" s="185"/>
      <c r="H70" s="185"/>
      <c r="I70" s="185"/>
      <c r="J70" s="186">
        <f>J468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3"/>
      <c r="C71" s="128"/>
      <c r="D71" s="184" t="s">
        <v>112</v>
      </c>
      <c r="E71" s="185"/>
      <c r="F71" s="185"/>
      <c r="G71" s="185"/>
      <c r="H71" s="185"/>
      <c r="I71" s="185"/>
      <c r="J71" s="186">
        <f>J478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113</v>
      </c>
      <c r="E72" s="185"/>
      <c r="F72" s="185"/>
      <c r="G72" s="185"/>
      <c r="H72" s="185"/>
      <c r="I72" s="185"/>
      <c r="J72" s="186">
        <f>J492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114</v>
      </c>
      <c r="E73" s="185"/>
      <c r="F73" s="185"/>
      <c r="G73" s="185"/>
      <c r="H73" s="185"/>
      <c r="I73" s="185"/>
      <c r="J73" s="186">
        <f>J525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115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Český Brod - ulice Tuchorazská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97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98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99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IO_01_1 - SPLAŠKOVÁ KANALIZACE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F14</f>
        <v xml:space="preserve"> </v>
      </c>
      <c r="G89" s="43"/>
      <c r="H89" s="43"/>
      <c r="I89" s="35" t="s">
        <v>24</v>
      </c>
      <c r="J89" s="75" t="str">
        <f>IF(J14="","",J14)</f>
        <v>14. 7. 2025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E17</f>
        <v xml:space="preserve"> </v>
      </c>
      <c r="G91" s="43"/>
      <c r="H91" s="43"/>
      <c r="I91" s="35" t="s">
        <v>33</v>
      </c>
      <c r="J91" s="39" t="str">
        <f>E23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IF(E20="","",E20)</f>
        <v>Vyplň údaj</v>
      </c>
      <c r="G92" s="43"/>
      <c r="H92" s="43"/>
      <c r="I92" s="35" t="s">
        <v>35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116</v>
      </c>
      <c r="D94" s="191" t="s">
        <v>57</v>
      </c>
      <c r="E94" s="191" t="s">
        <v>53</v>
      </c>
      <c r="F94" s="191" t="s">
        <v>54</v>
      </c>
      <c r="G94" s="191" t="s">
        <v>117</v>
      </c>
      <c r="H94" s="191" t="s">
        <v>118</v>
      </c>
      <c r="I94" s="191" t="s">
        <v>119</v>
      </c>
      <c r="J94" s="191" t="s">
        <v>103</v>
      </c>
      <c r="K94" s="192" t="s">
        <v>120</v>
      </c>
      <c r="L94" s="193"/>
      <c r="M94" s="95" t="s">
        <v>28</v>
      </c>
      <c r="N94" s="96" t="s">
        <v>42</v>
      </c>
      <c r="O94" s="96" t="s">
        <v>121</v>
      </c>
      <c r="P94" s="96" t="s">
        <v>122</v>
      </c>
      <c r="Q94" s="96" t="s">
        <v>123</v>
      </c>
      <c r="R94" s="96" t="s">
        <v>124</v>
      </c>
      <c r="S94" s="96" t="s">
        <v>125</v>
      </c>
      <c r="T94" s="97" t="s">
        <v>126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127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</f>
        <v>0</v>
      </c>
      <c r="Q95" s="99"/>
      <c r="R95" s="196">
        <f>R96</f>
        <v>3373.6969578499998</v>
      </c>
      <c r="S95" s="99"/>
      <c r="T95" s="197">
        <f>T96</f>
        <v>539.44000000000005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71</v>
      </c>
      <c r="AU95" s="20" t="s">
        <v>104</v>
      </c>
      <c r="BK95" s="198">
        <f>BK96</f>
        <v>0</v>
      </c>
    </row>
    <row r="96" s="12" customFormat="1" ht="25.92" customHeight="1">
      <c r="A96" s="12"/>
      <c r="B96" s="199"/>
      <c r="C96" s="200"/>
      <c r="D96" s="201" t="s">
        <v>71</v>
      </c>
      <c r="E96" s="202" t="s">
        <v>128</v>
      </c>
      <c r="F96" s="202" t="s">
        <v>129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P97+P302+P313+P320+P337+P468+P492+P525</f>
        <v>0</v>
      </c>
      <c r="Q96" s="207"/>
      <c r="R96" s="208">
        <f>R97+R302+R313+R320+R337+R468+R492+R525</f>
        <v>3373.6969578499998</v>
      </c>
      <c r="S96" s="207"/>
      <c r="T96" s="209">
        <f>T97+T302+T313+T320+T337+T468+T492+T525</f>
        <v>539.44000000000005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72</v>
      </c>
      <c r="AY96" s="210" t="s">
        <v>130</v>
      </c>
      <c r="BK96" s="212">
        <f>BK97+BK302+BK313+BK320+BK337+BK468+BK492+BK525</f>
        <v>0</v>
      </c>
    </row>
    <row r="97" s="12" customFormat="1" ht="22.8" customHeight="1">
      <c r="A97" s="12"/>
      <c r="B97" s="199"/>
      <c r="C97" s="200"/>
      <c r="D97" s="201" t="s">
        <v>71</v>
      </c>
      <c r="E97" s="213" t="s">
        <v>79</v>
      </c>
      <c r="F97" s="213" t="s">
        <v>131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SUM(P98:P301)</f>
        <v>0</v>
      </c>
      <c r="Q97" s="207"/>
      <c r="R97" s="208">
        <f>SUM(R98:R301)</f>
        <v>3144.6161579999998</v>
      </c>
      <c r="S97" s="207"/>
      <c r="T97" s="209">
        <f>SUM(T98:T301)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79</v>
      </c>
      <c r="AY97" s="210" t="s">
        <v>130</v>
      </c>
      <c r="BK97" s="212">
        <f>SUM(BK98:BK301)</f>
        <v>0</v>
      </c>
    </row>
    <row r="98" s="2" customFormat="1" ht="24.15" customHeight="1">
      <c r="A98" s="41"/>
      <c r="B98" s="42"/>
      <c r="C98" s="215" t="s">
        <v>79</v>
      </c>
      <c r="D98" s="215" t="s">
        <v>132</v>
      </c>
      <c r="E98" s="216" t="s">
        <v>133</v>
      </c>
      <c r="F98" s="217" t="s">
        <v>134</v>
      </c>
      <c r="G98" s="218" t="s">
        <v>135</v>
      </c>
      <c r="H98" s="219">
        <v>1</v>
      </c>
      <c r="I98" s="220"/>
      <c r="J98" s="221">
        <f>ROUND(I98*H98,2)</f>
        <v>0</v>
      </c>
      <c r="K98" s="217" t="s">
        <v>136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137</v>
      </c>
      <c r="AT98" s="226" t="s">
        <v>132</v>
      </c>
      <c r="AU98" s="226" t="s">
        <v>81</v>
      </c>
      <c r="AY98" s="20" t="s">
        <v>130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137</v>
      </c>
      <c r="BM98" s="226" t="s">
        <v>138</v>
      </c>
    </row>
    <row r="99" s="2" customFormat="1">
      <c r="A99" s="41"/>
      <c r="B99" s="42"/>
      <c r="C99" s="43"/>
      <c r="D99" s="228" t="s">
        <v>139</v>
      </c>
      <c r="E99" s="43"/>
      <c r="F99" s="229" t="s">
        <v>140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139</v>
      </c>
      <c r="AU99" s="20" t="s">
        <v>81</v>
      </c>
    </row>
    <row r="100" s="2" customFormat="1">
      <c r="A100" s="41"/>
      <c r="B100" s="42"/>
      <c r="C100" s="43"/>
      <c r="D100" s="233" t="s">
        <v>141</v>
      </c>
      <c r="E100" s="43"/>
      <c r="F100" s="234" t="s">
        <v>142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141</v>
      </c>
      <c r="AU100" s="20" t="s">
        <v>81</v>
      </c>
    </row>
    <row r="101" s="13" customFormat="1">
      <c r="A101" s="13"/>
      <c r="B101" s="235"/>
      <c r="C101" s="236"/>
      <c r="D101" s="228" t="s">
        <v>143</v>
      </c>
      <c r="E101" s="237" t="s">
        <v>28</v>
      </c>
      <c r="F101" s="238" t="s">
        <v>79</v>
      </c>
      <c r="G101" s="236"/>
      <c r="H101" s="239">
        <v>1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143</v>
      </c>
      <c r="AU101" s="245" t="s">
        <v>81</v>
      </c>
      <c r="AV101" s="13" t="s">
        <v>81</v>
      </c>
      <c r="AW101" s="13" t="s">
        <v>34</v>
      </c>
      <c r="AX101" s="13" t="s">
        <v>79</v>
      </c>
      <c r="AY101" s="245" t="s">
        <v>130</v>
      </c>
    </row>
    <row r="102" s="2" customFormat="1" ht="33" customHeight="1">
      <c r="A102" s="41"/>
      <c r="B102" s="42"/>
      <c r="C102" s="215" t="s">
        <v>81</v>
      </c>
      <c r="D102" s="215" t="s">
        <v>132</v>
      </c>
      <c r="E102" s="216" t="s">
        <v>144</v>
      </c>
      <c r="F102" s="217" t="s">
        <v>145</v>
      </c>
      <c r="G102" s="218" t="s">
        <v>135</v>
      </c>
      <c r="H102" s="219">
        <v>1</v>
      </c>
      <c r="I102" s="220"/>
      <c r="J102" s="221">
        <f>ROUND(I102*H102,2)</f>
        <v>0</v>
      </c>
      <c r="K102" s="217" t="s">
        <v>136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137</v>
      </c>
      <c r="AT102" s="226" t="s">
        <v>132</v>
      </c>
      <c r="AU102" s="226" t="s">
        <v>81</v>
      </c>
      <c r="AY102" s="20" t="s">
        <v>130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137</v>
      </c>
      <c r="BM102" s="226" t="s">
        <v>146</v>
      </c>
    </row>
    <row r="103" s="2" customFormat="1">
      <c r="A103" s="41"/>
      <c r="B103" s="42"/>
      <c r="C103" s="43"/>
      <c r="D103" s="228" t="s">
        <v>139</v>
      </c>
      <c r="E103" s="43"/>
      <c r="F103" s="229" t="s">
        <v>147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139</v>
      </c>
      <c r="AU103" s="20" t="s">
        <v>81</v>
      </c>
    </row>
    <row r="104" s="2" customFormat="1">
      <c r="A104" s="41"/>
      <c r="B104" s="42"/>
      <c r="C104" s="43"/>
      <c r="D104" s="233" t="s">
        <v>141</v>
      </c>
      <c r="E104" s="43"/>
      <c r="F104" s="234" t="s">
        <v>148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141</v>
      </c>
      <c r="AU104" s="20" t="s">
        <v>81</v>
      </c>
    </row>
    <row r="105" s="13" customFormat="1">
      <c r="A105" s="13"/>
      <c r="B105" s="235"/>
      <c r="C105" s="236"/>
      <c r="D105" s="228" t="s">
        <v>143</v>
      </c>
      <c r="E105" s="237" t="s">
        <v>28</v>
      </c>
      <c r="F105" s="238" t="s">
        <v>79</v>
      </c>
      <c r="G105" s="236"/>
      <c r="H105" s="239">
        <v>1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143</v>
      </c>
      <c r="AU105" s="245" t="s">
        <v>81</v>
      </c>
      <c r="AV105" s="13" t="s">
        <v>81</v>
      </c>
      <c r="AW105" s="13" t="s">
        <v>34</v>
      </c>
      <c r="AX105" s="13" t="s">
        <v>79</v>
      </c>
      <c r="AY105" s="245" t="s">
        <v>130</v>
      </c>
    </row>
    <row r="106" s="2" customFormat="1" ht="24.15" customHeight="1">
      <c r="A106" s="41"/>
      <c r="B106" s="42"/>
      <c r="C106" s="215" t="s">
        <v>149</v>
      </c>
      <c r="D106" s="215" t="s">
        <v>132</v>
      </c>
      <c r="E106" s="216" t="s">
        <v>150</v>
      </c>
      <c r="F106" s="217" t="s">
        <v>151</v>
      </c>
      <c r="G106" s="218" t="s">
        <v>152</v>
      </c>
      <c r="H106" s="219">
        <v>600</v>
      </c>
      <c r="I106" s="220"/>
      <c r="J106" s="221">
        <f>ROUND(I106*H106,2)</f>
        <v>0</v>
      </c>
      <c r="K106" s="217" t="s">
        <v>136</v>
      </c>
      <c r="L106" s="47"/>
      <c r="M106" s="222" t="s">
        <v>28</v>
      </c>
      <c r="N106" s="223" t="s">
        <v>43</v>
      </c>
      <c r="O106" s="87"/>
      <c r="P106" s="224">
        <f>O106*H106</f>
        <v>0</v>
      </c>
      <c r="Q106" s="224">
        <v>3.0000000000000001E-05</v>
      </c>
      <c r="R106" s="224">
        <f>Q106*H106</f>
        <v>0.018000000000000002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137</v>
      </c>
      <c r="AT106" s="226" t="s">
        <v>132</v>
      </c>
      <c r="AU106" s="226" t="s">
        <v>81</v>
      </c>
      <c r="AY106" s="20" t="s">
        <v>130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137</v>
      </c>
      <c r="BM106" s="226" t="s">
        <v>153</v>
      </c>
    </row>
    <row r="107" s="2" customFormat="1">
      <c r="A107" s="41"/>
      <c r="B107" s="42"/>
      <c r="C107" s="43"/>
      <c r="D107" s="228" t="s">
        <v>139</v>
      </c>
      <c r="E107" s="43"/>
      <c r="F107" s="229" t="s">
        <v>154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139</v>
      </c>
      <c r="AU107" s="20" t="s">
        <v>81</v>
      </c>
    </row>
    <row r="108" s="2" customFormat="1">
      <c r="A108" s="41"/>
      <c r="B108" s="42"/>
      <c r="C108" s="43"/>
      <c r="D108" s="233" t="s">
        <v>141</v>
      </c>
      <c r="E108" s="43"/>
      <c r="F108" s="234" t="s">
        <v>155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141</v>
      </c>
      <c r="AU108" s="20" t="s">
        <v>81</v>
      </c>
    </row>
    <row r="109" s="13" customFormat="1">
      <c r="A109" s="13"/>
      <c r="B109" s="235"/>
      <c r="C109" s="236"/>
      <c r="D109" s="228" t="s">
        <v>143</v>
      </c>
      <c r="E109" s="237" t="s">
        <v>28</v>
      </c>
      <c r="F109" s="238" t="s">
        <v>156</v>
      </c>
      <c r="G109" s="236"/>
      <c r="H109" s="239">
        <v>600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143</v>
      </c>
      <c r="AU109" s="245" t="s">
        <v>81</v>
      </c>
      <c r="AV109" s="13" t="s">
        <v>81</v>
      </c>
      <c r="AW109" s="13" t="s">
        <v>34</v>
      </c>
      <c r="AX109" s="13" t="s">
        <v>79</v>
      </c>
      <c r="AY109" s="245" t="s">
        <v>130</v>
      </c>
    </row>
    <row r="110" s="2" customFormat="1" ht="24.15" customHeight="1">
      <c r="A110" s="41"/>
      <c r="B110" s="42"/>
      <c r="C110" s="215" t="s">
        <v>137</v>
      </c>
      <c r="D110" s="215" t="s">
        <v>132</v>
      </c>
      <c r="E110" s="216" t="s">
        <v>157</v>
      </c>
      <c r="F110" s="217" t="s">
        <v>158</v>
      </c>
      <c r="G110" s="218" t="s">
        <v>159</v>
      </c>
      <c r="H110" s="219">
        <v>60</v>
      </c>
      <c r="I110" s="220"/>
      <c r="J110" s="221">
        <f>ROUND(I110*H110,2)</f>
        <v>0</v>
      </c>
      <c r="K110" s="217" t="s">
        <v>136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137</v>
      </c>
      <c r="AT110" s="226" t="s">
        <v>132</v>
      </c>
      <c r="AU110" s="226" t="s">
        <v>81</v>
      </c>
      <c r="AY110" s="20" t="s">
        <v>130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137</v>
      </c>
      <c r="BM110" s="226" t="s">
        <v>160</v>
      </c>
    </row>
    <row r="111" s="2" customFormat="1">
      <c r="A111" s="41"/>
      <c r="B111" s="42"/>
      <c r="C111" s="43"/>
      <c r="D111" s="228" t="s">
        <v>139</v>
      </c>
      <c r="E111" s="43"/>
      <c r="F111" s="229" t="s">
        <v>161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139</v>
      </c>
      <c r="AU111" s="20" t="s">
        <v>81</v>
      </c>
    </row>
    <row r="112" s="2" customFormat="1">
      <c r="A112" s="41"/>
      <c r="B112" s="42"/>
      <c r="C112" s="43"/>
      <c r="D112" s="233" t="s">
        <v>141</v>
      </c>
      <c r="E112" s="43"/>
      <c r="F112" s="234" t="s">
        <v>162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141</v>
      </c>
      <c r="AU112" s="20" t="s">
        <v>81</v>
      </c>
    </row>
    <row r="113" s="13" customFormat="1">
      <c r="A113" s="13"/>
      <c r="B113" s="235"/>
      <c r="C113" s="236"/>
      <c r="D113" s="228" t="s">
        <v>143</v>
      </c>
      <c r="E113" s="237" t="s">
        <v>28</v>
      </c>
      <c r="F113" s="238" t="s">
        <v>163</v>
      </c>
      <c r="G113" s="236"/>
      <c r="H113" s="239">
        <v>60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5" t="s">
        <v>143</v>
      </c>
      <c r="AU113" s="245" t="s">
        <v>81</v>
      </c>
      <c r="AV113" s="13" t="s">
        <v>81</v>
      </c>
      <c r="AW113" s="13" t="s">
        <v>34</v>
      </c>
      <c r="AX113" s="13" t="s">
        <v>79</v>
      </c>
      <c r="AY113" s="245" t="s">
        <v>130</v>
      </c>
    </row>
    <row r="114" s="2" customFormat="1" ht="16.5" customHeight="1">
      <c r="A114" s="41"/>
      <c r="B114" s="42"/>
      <c r="C114" s="215" t="s">
        <v>164</v>
      </c>
      <c r="D114" s="215" t="s">
        <v>132</v>
      </c>
      <c r="E114" s="216" t="s">
        <v>165</v>
      </c>
      <c r="F114" s="217" t="s">
        <v>166</v>
      </c>
      <c r="G114" s="218" t="s">
        <v>167</v>
      </c>
      <c r="H114" s="219">
        <v>14.4</v>
      </c>
      <c r="I114" s="220"/>
      <c r="J114" s="221">
        <f>ROUND(I114*H114,2)</f>
        <v>0</v>
      </c>
      <c r="K114" s="217" t="s">
        <v>136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0.036900000000000002</v>
      </c>
      <c r="R114" s="224">
        <f>Q114*H114</f>
        <v>0.53136000000000005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137</v>
      </c>
      <c r="AT114" s="226" t="s">
        <v>132</v>
      </c>
      <c r="AU114" s="226" t="s">
        <v>81</v>
      </c>
      <c r="AY114" s="20" t="s">
        <v>130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137</v>
      </c>
      <c r="BM114" s="226" t="s">
        <v>168</v>
      </c>
    </row>
    <row r="115" s="2" customFormat="1">
      <c r="A115" s="41"/>
      <c r="B115" s="42"/>
      <c r="C115" s="43"/>
      <c r="D115" s="228" t="s">
        <v>139</v>
      </c>
      <c r="E115" s="43"/>
      <c r="F115" s="229" t="s">
        <v>169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139</v>
      </c>
      <c r="AU115" s="20" t="s">
        <v>81</v>
      </c>
    </row>
    <row r="116" s="2" customFormat="1">
      <c r="A116" s="41"/>
      <c r="B116" s="42"/>
      <c r="C116" s="43"/>
      <c r="D116" s="233" t="s">
        <v>141</v>
      </c>
      <c r="E116" s="43"/>
      <c r="F116" s="234" t="s">
        <v>170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141</v>
      </c>
      <c r="AU116" s="20" t="s">
        <v>81</v>
      </c>
    </row>
    <row r="117" s="13" customFormat="1">
      <c r="A117" s="13"/>
      <c r="B117" s="235"/>
      <c r="C117" s="236"/>
      <c r="D117" s="228" t="s">
        <v>143</v>
      </c>
      <c r="E117" s="237" t="s">
        <v>28</v>
      </c>
      <c r="F117" s="238" t="s">
        <v>171</v>
      </c>
      <c r="G117" s="236"/>
      <c r="H117" s="239">
        <v>14.4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143</v>
      </c>
      <c r="AU117" s="245" t="s">
        <v>81</v>
      </c>
      <c r="AV117" s="13" t="s">
        <v>81</v>
      </c>
      <c r="AW117" s="13" t="s">
        <v>34</v>
      </c>
      <c r="AX117" s="13" t="s">
        <v>72</v>
      </c>
      <c r="AY117" s="245" t="s">
        <v>130</v>
      </c>
    </row>
    <row r="118" s="14" customFormat="1">
      <c r="A118" s="14"/>
      <c r="B118" s="246"/>
      <c r="C118" s="247"/>
      <c r="D118" s="228" t="s">
        <v>143</v>
      </c>
      <c r="E118" s="248" t="s">
        <v>28</v>
      </c>
      <c r="F118" s="249" t="s">
        <v>172</v>
      </c>
      <c r="G118" s="247"/>
      <c r="H118" s="250">
        <v>14.4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143</v>
      </c>
      <c r="AU118" s="256" t="s">
        <v>81</v>
      </c>
      <c r="AV118" s="14" t="s">
        <v>137</v>
      </c>
      <c r="AW118" s="14" t="s">
        <v>34</v>
      </c>
      <c r="AX118" s="14" t="s">
        <v>79</v>
      </c>
      <c r="AY118" s="256" t="s">
        <v>130</v>
      </c>
    </row>
    <row r="119" s="2" customFormat="1" ht="24.15" customHeight="1">
      <c r="A119" s="41"/>
      <c r="B119" s="42"/>
      <c r="C119" s="215" t="s">
        <v>173</v>
      </c>
      <c r="D119" s="215" t="s">
        <v>132</v>
      </c>
      <c r="E119" s="216" t="s">
        <v>174</v>
      </c>
      <c r="F119" s="217" t="s">
        <v>175</v>
      </c>
      <c r="G119" s="218" t="s">
        <v>167</v>
      </c>
      <c r="H119" s="219">
        <v>2.3999999999999999</v>
      </c>
      <c r="I119" s="220"/>
      <c r="J119" s="221">
        <f>ROUND(I119*H119,2)</f>
        <v>0</v>
      </c>
      <c r="K119" s="217" t="s">
        <v>136</v>
      </c>
      <c r="L119" s="47"/>
      <c r="M119" s="222" t="s">
        <v>28</v>
      </c>
      <c r="N119" s="223" t="s">
        <v>43</v>
      </c>
      <c r="O119" s="87"/>
      <c r="P119" s="224">
        <f>O119*H119</f>
        <v>0</v>
      </c>
      <c r="Q119" s="224">
        <v>0.01269</v>
      </c>
      <c r="R119" s="224">
        <f>Q119*H119</f>
        <v>0.030455999999999997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137</v>
      </c>
      <c r="AT119" s="226" t="s">
        <v>132</v>
      </c>
      <c r="AU119" s="226" t="s">
        <v>81</v>
      </c>
      <c r="AY119" s="20" t="s">
        <v>130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137</v>
      </c>
      <c r="BM119" s="226" t="s">
        <v>8</v>
      </c>
    </row>
    <row r="120" s="2" customFormat="1">
      <c r="A120" s="41"/>
      <c r="B120" s="42"/>
      <c r="C120" s="43"/>
      <c r="D120" s="228" t="s">
        <v>139</v>
      </c>
      <c r="E120" s="43"/>
      <c r="F120" s="229" t="s">
        <v>176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139</v>
      </c>
      <c r="AU120" s="20" t="s">
        <v>81</v>
      </c>
    </row>
    <row r="121" s="2" customFormat="1">
      <c r="A121" s="41"/>
      <c r="B121" s="42"/>
      <c r="C121" s="43"/>
      <c r="D121" s="233" t="s">
        <v>141</v>
      </c>
      <c r="E121" s="43"/>
      <c r="F121" s="234" t="s">
        <v>177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141</v>
      </c>
      <c r="AU121" s="20" t="s">
        <v>81</v>
      </c>
    </row>
    <row r="122" s="13" customFormat="1">
      <c r="A122" s="13"/>
      <c r="B122" s="235"/>
      <c r="C122" s="236"/>
      <c r="D122" s="228" t="s">
        <v>143</v>
      </c>
      <c r="E122" s="237" t="s">
        <v>28</v>
      </c>
      <c r="F122" s="238" t="s">
        <v>178</v>
      </c>
      <c r="G122" s="236"/>
      <c r="H122" s="239">
        <v>2.3999999999999999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143</v>
      </c>
      <c r="AU122" s="245" t="s">
        <v>81</v>
      </c>
      <c r="AV122" s="13" t="s">
        <v>81</v>
      </c>
      <c r="AW122" s="13" t="s">
        <v>34</v>
      </c>
      <c r="AX122" s="13" t="s">
        <v>72</v>
      </c>
      <c r="AY122" s="245" t="s">
        <v>130</v>
      </c>
    </row>
    <row r="123" s="14" customFormat="1">
      <c r="A123" s="14"/>
      <c r="B123" s="246"/>
      <c r="C123" s="247"/>
      <c r="D123" s="228" t="s">
        <v>143</v>
      </c>
      <c r="E123" s="248" t="s">
        <v>28</v>
      </c>
      <c r="F123" s="249" t="s">
        <v>172</v>
      </c>
      <c r="G123" s="247"/>
      <c r="H123" s="250">
        <v>2.3999999999999999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143</v>
      </c>
      <c r="AU123" s="256" t="s">
        <v>81</v>
      </c>
      <c r="AV123" s="14" t="s">
        <v>137</v>
      </c>
      <c r="AW123" s="14" t="s">
        <v>34</v>
      </c>
      <c r="AX123" s="14" t="s">
        <v>79</v>
      </c>
      <c r="AY123" s="256" t="s">
        <v>130</v>
      </c>
    </row>
    <row r="124" s="2" customFormat="1" ht="24.15" customHeight="1">
      <c r="A124" s="41"/>
      <c r="B124" s="42"/>
      <c r="C124" s="215" t="s">
        <v>179</v>
      </c>
      <c r="D124" s="215" t="s">
        <v>132</v>
      </c>
      <c r="E124" s="216" t="s">
        <v>180</v>
      </c>
      <c r="F124" s="217" t="s">
        <v>181</v>
      </c>
      <c r="G124" s="218" t="s">
        <v>167</v>
      </c>
      <c r="H124" s="219">
        <v>15.6</v>
      </c>
      <c r="I124" s="220"/>
      <c r="J124" s="221">
        <f>ROUND(I124*H124,2)</f>
        <v>0</v>
      </c>
      <c r="K124" s="217" t="s">
        <v>136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0.06053</v>
      </c>
      <c r="R124" s="224">
        <f>Q124*H124</f>
        <v>0.944268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137</v>
      </c>
      <c r="AT124" s="226" t="s">
        <v>132</v>
      </c>
      <c r="AU124" s="226" t="s">
        <v>81</v>
      </c>
      <c r="AY124" s="20" t="s">
        <v>130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137</v>
      </c>
      <c r="BM124" s="226" t="s">
        <v>182</v>
      </c>
    </row>
    <row r="125" s="2" customFormat="1">
      <c r="A125" s="41"/>
      <c r="B125" s="42"/>
      <c r="C125" s="43"/>
      <c r="D125" s="228" t="s">
        <v>139</v>
      </c>
      <c r="E125" s="43"/>
      <c r="F125" s="229" t="s">
        <v>183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139</v>
      </c>
      <c r="AU125" s="20" t="s">
        <v>81</v>
      </c>
    </row>
    <row r="126" s="2" customFormat="1">
      <c r="A126" s="41"/>
      <c r="B126" s="42"/>
      <c r="C126" s="43"/>
      <c r="D126" s="233" t="s">
        <v>141</v>
      </c>
      <c r="E126" s="43"/>
      <c r="F126" s="234" t="s">
        <v>184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141</v>
      </c>
      <c r="AU126" s="20" t="s">
        <v>81</v>
      </c>
    </row>
    <row r="127" s="13" customFormat="1">
      <c r="A127" s="13"/>
      <c r="B127" s="235"/>
      <c r="C127" s="236"/>
      <c r="D127" s="228" t="s">
        <v>143</v>
      </c>
      <c r="E127" s="237" t="s">
        <v>28</v>
      </c>
      <c r="F127" s="238" t="s">
        <v>185</v>
      </c>
      <c r="G127" s="236"/>
      <c r="H127" s="239">
        <v>15.6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143</v>
      </c>
      <c r="AU127" s="245" t="s">
        <v>81</v>
      </c>
      <c r="AV127" s="13" t="s">
        <v>81</v>
      </c>
      <c r="AW127" s="13" t="s">
        <v>34</v>
      </c>
      <c r="AX127" s="13" t="s">
        <v>72</v>
      </c>
      <c r="AY127" s="245" t="s">
        <v>130</v>
      </c>
    </row>
    <row r="128" s="14" customFormat="1">
      <c r="A128" s="14"/>
      <c r="B128" s="246"/>
      <c r="C128" s="247"/>
      <c r="D128" s="228" t="s">
        <v>143</v>
      </c>
      <c r="E128" s="248" t="s">
        <v>28</v>
      </c>
      <c r="F128" s="249" t="s">
        <v>172</v>
      </c>
      <c r="G128" s="247"/>
      <c r="H128" s="250">
        <v>15.6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143</v>
      </c>
      <c r="AU128" s="256" t="s">
        <v>81</v>
      </c>
      <c r="AV128" s="14" t="s">
        <v>137</v>
      </c>
      <c r="AW128" s="14" t="s">
        <v>34</v>
      </c>
      <c r="AX128" s="14" t="s">
        <v>79</v>
      </c>
      <c r="AY128" s="256" t="s">
        <v>130</v>
      </c>
    </row>
    <row r="129" s="2" customFormat="1" ht="24.15" customHeight="1">
      <c r="A129" s="41"/>
      <c r="B129" s="42"/>
      <c r="C129" s="215" t="s">
        <v>186</v>
      </c>
      <c r="D129" s="215" t="s">
        <v>132</v>
      </c>
      <c r="E129" s="216" t="s">
        <v>187</v>
      </c>
      <c r="F129" s="217" t="s">
        <v>188</v>
      </c>
      <c r="G129" s="218" t="s">
        <v>189</v>
      </c>
      <c r="H129" s="219">
        <v>136.80000000000001</v>
      </c>
      <c r="I129" s="220"/>
      <c r="J129" s="221">
        <f>ROUND(I129*H129,2)</f>
        <v>0</v>
      </c>
      <c r="K129" s="217" t="s">
        <v>28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137</v>
      </c>
      <c r="AT129" s="226" t="s">
        <v>132</v>
      </c>
      <c r="AU129" s="226" t="s">
        <v>81</v>
      </c>
      <c r="AY129" s="20" t="s">
        <v>130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137</v>
      </c>
      <c r="BM129" s="226" t="s">
        <v>190</v>
      </c>
    </row>
    <row r="130" s="2" customFormat="1">
      <c r="A130" s="41"/>
      <c r="B130" s="42"/>
      <c r="C130" s="43"/>
      <c r="D130" s="228" t="s">
        <v>139</v>
      </c>
      <c r="E130" s="43"/>
      <c r="F130" s="229" t="s">
        <v>191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139</v>
      </c>
      <c r="AU130" s="20" t="s">
        <v>81</v>
      </c>
    </row>
    <row r="131" s="13" customFormat="1">
      <c r="A131" s="13"/>
      <c r="B131" s="235"/>
      <c r="C131" s="236"/>
      <c r="D131" s="228" t="s">
        <v>143</v>
      </c>
      <c r="E131" s="237" t="s">
        <v>28</v>
      </c>
      <c r="F131" s="238" t="s">
        <v>192</v>
      </c>
      <c r="G131" s="236"/>
      <c r="H131" s="239">
        <v>55.799999999999997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143</v>
      </c>
      <c r="AU131" s="245" t="s">
        <v>81</v>
      </c>
      <c r="AV131" s="13" t="s">
        <v>81</v>
      </c>
      <c r="AW131" s="13" t="s">
        <v>34</v>
      </c>
      <c r="AX131" s="13" t="s">
        <v>72</v>
      </c>
      <c r="AY131" s="245" t="s">
        <v>130</v>
      </c>
    </row>
    <row r="132" s="13" customFormat="1">
      <c r="A132" s="13"/>
      <c r="B132" s="235"/>
      <c r="C132" s="236"/>
      <c r="D132" s="228" t="s">
        <v>143</v>
      </c>
      <c r="E132" s="237" t="s">
        <v>28</v>
      </c>
      <c r="F132" s="238" t="s">
        <v>193</v>
      </c>
      <c r="G132" s="236"/>
      <c r="H132" s="239">
        <v>81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143</v>
      </c>
      <c r="AU132" s="245" t="s">
        <v>81</v>
      </c>
      <c r="AV132" s="13" t="s">
        <v>81</v>
      </c>
      <c r="AW132" s="13" t="s">
        <v>34</v>
      </c>
      <c r="AX132" s="13" t="s">
        <v>72</v>
      </c>
      <c r="AY132" s="245" t="s">
        <v>130</v>
      </c>
    </row>
    <row r="133" s="14" customFormat="1">
      <c r="A133" s="14"/>
      <c r="B133" s="246"/>
      <c r="C133" s="247"/>
      <c r="D133" s="228" t="s">
        <v>143</v>
      </c>
      <c r="E133" s="248" t="s">
        <v>28</v>
      </c>
      <c r="F133" s="249" t="s">
        <v>172</v>
      </c>
      <c r="G133" s="247"/>
      <c r="H133" s="250">
        <v>136.80000000000001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143</v>
      </c>
      <c r="AU133" s="256" t="s">
        <v>81</v>
      </c>
      <c r="AV133" s="14" t="s">
        <v>137</v>
      </c>
      <c r="AW133" s="14" t="s">
        <v>34</v>
      </c>
      <c r="AX133" s="14" t="s">
        <v>79</v>
      </c>
      <c r="AY133" s="256" t="s">
        <v>130</v>
      </c>
    </row>
    <row r="134" s="2" customFormat="1" ht="24.15" customHeight="1">
      <c r="A134" s="41"/>
      <c r="B134" s="42"/>
      <c r="C134" s="215" t="s">
        <v>194</v>
      </c>
      <c r="D134" s="215" t="s">
        <v>132</v>
      </c>
      <c r="E134" s="216" t="s">
        <v>195</v>
      </c>
      <c r="F134" s="217" t="s">
        <v>196</v>
      </c>
      <c r="G134" s="218" t="s">
        <v>197</v>
      </c>
      <c r="H134" s="219">
        <v>86.400000000000006</v>
      </c>
      <c r="I134" s="220"/>
      <c r="J134" s="221">
        <f>ROUND(I134*H134,2)</f>
        <v>0</v>
      </c>
      <c r="K134" s="217" t="s">
        <v>136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137</v>
      </c>
      <c r="AT134" s="226" t="s">
        <v>132</v>
      </c>
      <c r="AU134" s="226" t="s">
        <v>81</v>
      </c>
      <c r="AY134" s="20" t="s">
        <v>130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137</v>
      </c>
      <c r="BM134" s="226" t="s">
        <v>198</v>
      </c>
    </row>
    <row r="135" s="2" customFormat="1">
      <c r="A135" s="41"/>
      <c r="B135" s="42"/>
      <c r="C135" s="43"/>
      <c r="D135" s="228" t="s">
        <v>139</v>
      </c>
      <c r="E135" s="43"/>
      <c r="F135" s="229" t="s">
        <v>199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139</v>
      </c>
      <c r="AU135" s="20" t="s">
        <v>81</v>
      </c>
    </row>
    <row r="136" s="2" customFormat="1">
      <c r="A136" s="41"/>
      <c r="B136" s="42"/>
      <c r="C136" s="43"/>
      <c r="D136" s="233" t="s">
        <v>141</v>
      </c>
      <c r="E136" s="43"/>
      <c r="F136" s="234" t="s">
        <v>200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141</v>
      </c>
      <c r="AU136" s="20" t="s">
        <v>81</v>
      </c>
    </row>
    <row r="137" s="13" customFormat="1">
      <c r="A137" s="13"/>
      <c r="B137" s="235"/>
      <c r="C137" s="236"/>
      <c r="D137" s="228" t="s">
        <v>143</v>
      </c>
      <c r="E137" s="237" t="s">
        <v>28</v>
      </c>
      <c r="F137" s="238" t="s">
        <v>201</v>
      </c>
      <c r="G137" s="236"/>
      <c r="H137" s="239">
        <v>86.400000000000006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143</v>
      </c>
      <c r="AU137" s="245" t="s">
        <v>81</v>
      </c>
      <c r="AV137" s="13" t="s">
        <v>81</v>
      </c>
      <c r="AW137" s="13" t="s">
        <v>34</v>
      </c>
      <c r="AX137" s="13" t="s">
        <v>72</v>
      </c>
      <c r="AY137" s="245" t="s">
        <v>130</v>
      </c>
    </row>
    <row r="138" s="14" customFormat="1">
      <c r="A138" s="14"/>
      <c r="B138" s="246"/>
      <c r="C138" s="247"/>
      <c r="D138" s="228" t="s">
        <v>143</v>
      </c>
      <c r="E138" s="248" t="s">
        <v>28</v>
      </c>
      <c r="F138" s="249" t="s">
        <v>172</v>
      </c>
      <c r="G138" s="247"/>
      <c r="H138" s="250">
        <v>86.400000000000006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143</v>
      </c>
      <c r="AU138" s="256" t="s">
        <v>81</v>
      </c>
      <c r="AV138" s="14" t="s">
        <v>137</v>
      </c>
      <c r="AW138" s="14" t="s">
        <v>34</v>
      </c>
      <c r="AX138" s="14" t="s">
        <v>79</v>
      </c>
      <c r="AY138" s="256" t="s">
        <v>130</v>
      </c>
    </row>
    <row r="139" s="2" customFormat="1" ht="33" customHeight="1">
      <c r="A139" s="41"/>
      <c r="B139" s="42"/>
      <c r="C139" s="215" t="s">
        <v>168</v>
      </c>
      <c r="D139" s="215" t="s">
        <v>132</v>
      </c>
      <c r="E139" s="216" t="s">
        <v>202</v>
      </c>
      <c r="F139" s="217" t="s">
        <v>203</v>
      </c>
      <c r="G139" s="218" t="s">
        <v>197</v>
      </c>
      <c r="H139" s="219">
        <v>1708.5</v>
      </c>
      <c r="I139" s="220"/>
      <c r="J139" s="221">
        <f>ROUND(I139*H139,2)</f>
        <v>0</v>
      </c>
      <c r="K139" s="217" t="s">
        <v>136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137</v>
      </c>
      <c r="AT139" s="226" t="s">
        <v>132</v>
      </c>
      <c r="AU139" s="226" t="s">
        <v>81</v>
      </c>
      <c r="AY139" s="20" t="s">
        <v>130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137</v>
      </c>
      <c r="BM139" s="226" t="s">
        <v>204</v>
      </c>
    </row>
    <row r="140" s="2" customFormat="1">
      <c r="A140" s="41"/>
      <c r="B140" s="42"/>
      <c r="C140" s="43"/>
      <c r="D140" s="228" t="s">
        <v>139</v>
      </c>
      <c r="E140" s="43"/>
      <c r="F140" s="229" t="s">
        <v>205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139</v>
      </c>
      <c r="AU140" s="20" t="s">
        <v>81</v>
      </c>
    </row>
    <row r="141" s="2" customFormat="1">
      <c r="A141" s="41"/>
      <c r="B141" s="42"/>
      <c r="C141" s="43"/>
      <c r="D141" s="233" t="s">
        <v>141</v>
      </c>
      <c r="E141" s="43"/>
      <c r="F141" s="234" t="s">
        <v>206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141</v>
      </c>
      <c r="AU141" s="20" t="s">
        <v>81</v>
      </c>
    </row>
    <row r="142" s="13" customFormat="1">
      <c r="A142" s="13"/>
      <c r="B142" s="235"/>
      <c r="C142" s="236"/>
      <c r="D142" s="228" t="s">
        <v>143</v>
      </c>
      <c r="E142" s="237" t="s">
        <v>28</v>
      </c>
      <c r="F142" s="238" t="s">
        <v>207</v>
      </c>
      <c r="G142" s="236"/>
      <c r="H142" s="239">
        <v>1104.48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143</v>
      </c>
      <c r="AU142" s="245" t="s">
        <v>81</v>
      </c>
      <c r="AV142" s="13" t="s">
        <v>81</v>
      </c>
      <c r="AW142" s="13" t="s">
        <v>34</v>
      </c>
      <c r="AX142" s="13" t="s">
        <v>72</v>
      </c>
      <c r="AY142" s="245" t="s">
        <v>130</v>
      </c>
    </row>
    <row r="143" s="13" customFormat="1">
      <c r="A143" s="13"/>
      <c r="B143" s="235"/>
      <c r="C143" s="236"/>
      <c r="D143" s="228" t="s">
        <v>143</v>
      </c>
      <c r="E143" s="237" t="s">
        <v>28</v>
      </c>
      <c r="F143" s="238" t="s">
        <v>208</v>
      </c>
      <c r="G143" s="236"/>
      <c r="H143" s="239">
        <v>27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143</v>
      </c>
      <c r="AU143" s="245" t="s">
        <v>81</v>
      </c>
      <c r="AV143" s="13" t="s">
        <v>81</v>
      </c>
      <c r="AW143" s="13" t="s">
        <v>34</v>
      </c>
      <c r="AX143" s="13" t="s">
        <v>72</v>
      </c>
      <c r="AY143" s="245" t="s">
        <v>130</v>
      </c>
    </row>
    <row r="144" s="13" customFormat="1">
      <c r="A144" s="13"/>
      <c r="B144" s="235"/>
      <c r="C144" s="236"/>
      <c r="D144" s="228" t="s">
        <v>143</v>
      </c>
      <c r="E144" s="237" t="s">
        <v>28</v>
      </c>
      <c r="F144" s="238" t="s">
        <v>209</v>
      </c>
      <c r="G144" s="236"/>
      <c r="H144" s="239">
        <v>13.44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143</v>
      </c>
      <c r="AU144" s="245" t="s">
        <v>81</v>
      </c>
      <c r="AV144" s="13" t="s">
        <v>81</v>
      </c>
      <c r="AW144" s="13" t="s">
        <v>34</v>
      </c>
      <c r="AX144" s="13" t="s">
        <v>72</v>
      </c>
      <c r="AY144" s="245" t="s">
        <v>130</v>
      </c>
    </row>
    <row r="145" s="13" customFormat="1">
      <c r="A145" s="13"/>
      <c r="B145" s="235"/>
      <c r="C145" s="236"/>
      <c r="D145" s="228" t="s">
        <v>143</v>
      </c>
      <c r="E145" s="237" t="s">
        <v>28</v>
      </c>
      <c r="F145" s="238" t="s">
        <v>210</v>
      </c>
      <c r="G145" s="236"/>
      <c r="H145" s="239">
        <v>381.68000000000001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143</v>
      </c>
      <c r="AU145" s="245" t="s">
        <v>81</v>
      </c>
      <c r="AV145" s="13" t="s">
        <v>81</v>
      </c>
      <c r="AW145" s="13" t="s">
        <v>34</v>
      </c>
      <c r="AX145" s="13" t="s">
        <v>72</v>
      </c>
      <c r="AY145" s="245" t="s">
        <v>130</v>
      </c>
    </row>
    <row r="146" s="13" customFormat="1">
      <c r="A146" s="13"/>
      <c r="B146" s="235"/>
      <c r="C146" s="236"/>
      <c r="D146" s="228" t="s">
        <v>143</v>
      </c>
      <c r="E146" s="237" t="s">
        <v>28</v>
      </c>
      <c r="F146" s="238" t="s">
        <v>211</v>
      </c>
      <c r="G146" s="236"/>
      <c r="H146" s="239">
        <v>167.96000000000001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143</v>
      </c>
      <c r="AU146" s="245" t="s">
        <v>81</v>
      </c>
      <c r="AV146" s="13" t="s">
        <v>81</v>
      </c>
      <c r="AW146" s="13" t="s">
        <v>34</v>
      </c>
      <c r="AX146" s="13" t="s">
        <v>72</v>
      </c>
      <c r="AY146" s="245" t="s">
        <v>130</v>
      </c>
    </row>
    <row r="147" s="13" customFormat="1">
      <c r="A147" s="13"/>
      <c r="B147" s="235"/>
      <c r="C147" s="236"/>
      <c r="D147" s="228" t="s">
        <v>143</v>
      </c>
      <c r="E147" s="237" t="s">
        <v>28</v>
      </c>
      <c r="F147" s="238" t="s">
        <v>212</v>
      </c>
      <c r="G147" s="236"/>
      <c r="H147" s="239">
        <v>8.5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143</v>
      </c>
      <c r="AU147" s="245" t="s">
        <v>81</v>
      </c>
      <c r="AV147" s="13" t="s">
        <v>81</v>
      </c>
      <c r="AW147" s="13" t="s">
        <v>34</v>
      </c>
      <c r="AX147" s="13" t="s">
        <v>72</v>
      </c>
      <c r="AY147" s="245" t="s">
        <v>130</v>
      </c>
    </row>
    <row r="148" s="13" customFormat="1">
      <c r="A148" s="13"/>
      <c r="B148" s="235"/>
      <c r="C148" s="236"/>
      <c r="D148" s="228" t="s">
        <v>143</v>
      </c>
      <c r="E148" s="237" t="s">
        <v>28</v>
      </c>
      <c r="F148" s="238" t="s">
        <v>213</v>
      </c>
      <c r="G148" s="236"/>
      <c r="H148" s="239">
        <v>5.4400000000000004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143</v>
      </c>
      <c r="AU148" s="245" t="s">
        <v>81</v>
      </c>
      <c r="AV148" s="13" t="s">
        <v>81</v>
      </c>
      <c r="AW148" s="13" t="s">
        <v>34</v>
      </c>
      <c r="AX148" s="13" t="s">
        <v>72</v>
      </c>
      <c r="AY148" s="245" t="s">
        <v>130</v>
      </c>
    </row>
    <row r="149" s="14" customFormat="1">
      <c r="A149" s="14"/>
      <c r="B149" s="246"/>
      <c r="C149" s="247"/>
      <c r="D149" s="228" t="s">
        <v>143</v>
      </c>
      <c r="E149" s="248" t="s">
        <v>28</v>
      </c>
      <c r="F149" s="249" t="s">
        <v>172</v>
      </c>
      <c r="G149" s="247"/>
      <c r="H149" s="250">
        <v>1708.5000000000002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143</v>
      </c>
      <c r="AU149" s="256" t="s">
        <v>81</v>
      </c>
      <c r="AV149" s="14" t="s">
        <v>137</v>
      </c>
      <c r="AW149" s="14" t="s">
        <v>34</v>
      </c>
      <c r="AX149" s="14" t="s">
        <v>79</v>
      </c>
      <c r="AY149" s="256" t="s">
        <v>130</v>
      </c>
    </row>
    <row r="150" s="2" customFormat="1" ht="33" customHeight="1">
      <c r="A150" s="41"/>
      <c r="B150" s="42"/>
      <c r="C150" s="215" t="s">
        <v>214</v>
      </c>
      <c r="D150" s="215" t="s">
        <v>132</v>
      </c>
      <c r="E150" s="216" t="s">
        <v>215</v>
      </c>
      <c r="F150" s="217" t="s">
        <v>216</v>
      </c>
      <c r="G150" s="218" t="s">
        <v>197</v>
      </c>
      <c r="H150" s="219">
        <v>43.200000000000003</v>
      </c>
      <c r="I150" s="220"/>
      <c r="J150" s="221">
        <f>ROUND(I150*H150,2)</f>
        <v>0</v>
      </c>
      <c r="K150" s="217" t="s">
        <v>136</v>
      </c>
      <c r="L150" s="47"/>
      <c r="M150" s="222" t="s">
        <v>28</v>
      </c>
      <c r="N150" s="223" t="s">
        <v>43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137</v>
      </c>
      <c r="AT150" s="226" t="s">
        <v>132</v>
      </c>
      <c r="AU150" s="226" t="s">
        <v>81</v>
      </c>
      <c r="AY150" s="20" t="s">
        <v>130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137</v>
      </c>
      <c r="BM150" s="226" t="s">
        <v>217</v>
      </c>
    </row>
    <row r="151" s="2" customFormat="1">
      <c r="A151" s="41"/>
      <c r="B151" s="42"/>
      <c r="C151" s="43"/>
      <c r="D151" s="228" t="s">
        <v>139</v>
      </c>
      <c r="E151" s="43"/>
      <c r="F151" s="229" t="s">
        <v>218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139</v>
      </c>
      <c r="AU151" s="20" t="s">
        <v>81</v>
      </c>
    </row>
    <row r="152" s="2" customFormat="1">
      <c r="A152" s="41"/>
      <c r="B152" s="42"/>
      <c r="C152" s="43"/>
      <c r="D152" s="233" t="s">
        <v>141</v>
      </c>
      <c r="E152" s="43"/>
      <c r="F152" s="234" t="s">
        <v>219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141</v>
      </c>
      <c r="AU152" s="20" t="s">
        <v>81</v>
      </c>
    </row>
    <row r="153" s="2" customFormat="1">
      <c r="A153" s="41"/>
      <c r="B153" s="42"/>
      <c r="C153" s="43"/>
      <c r="D153" s="228" t="s">
        <v>220</v>
      </c>
      <c r="E153" s="43"/>
      <c r="F153" s="257" t="s">
        <v>221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220</v>
      </c>
      <c r="AU153" s="20" t="s">
        <v>81</v>
      </c>
    </row>
    <row r="154" s="13" customFormat="1">
      <c r="A154" s="13"/>
      <c r="B154" s="235"/>
      <c r="C154" s="236"/>
      <c r="D154" s="228" t="s">
        <v>143</v>
      </c>
      <c r="E154" s="237" t="s">
        <v>28</v>
      </c>
      <c r="F154" s="238" t="s">
        <v>222</v>
      </c>
      <c r="G154" s="236"/>
      <c r="H154" s="239">
        <v>43.200000000000003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143</v>
      </c>
      <c r="AU154" s="245" t="s">
        <v>81</v>
      </c>
      <c r="AV154" s="13" t="s">
        <v>81</v>
      </c>
      <c r="AW154" s="13" t="s">
        <v>34</v>
      </c>
      <c r="AX154" s="13" t="s">
        <v>72</v>
      </c>
      <c r="AY154" s="245" t="s">
        <v>130</v>
      </c>
    </row>
    <row r="155" s="14" customFormat="1">
      <c r="A155" s="14"/>
      <c r="B155" s="246"/>
      <c r="C155" s="247"/>
      <c r="D155" s="228" t="s">
        <v>143</v>
      </c>
      <c r="E155" s="248" t="s">
        <v>28</v>
      </c>
      <c r="F155" s="249" t="s">
        <v>172</v>
      </c>
      <c r="G155" s="247"/>
      <c r="H155" s="250">
        <v>43.200000000000003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143</v>
      </c>
      <c r="AU155" s="256" t="s">
        <v>81</v>
      </c>
      <c r="AV155" s="14" t="s">
        <v>137</v>
      </c>
      <c r="AW155" s="14" t="s">
        <v>34</v>
      </c>
      <c r="AX155" s="14" t="s">
        <v>79</v>
      </c>
      <c r="AY155" s="256" t="s">
        <v>130</v>
      </c>
    </row>
    <row r="156" s="2" customFormat="1" ht="24.15" customHeight="1">
      <c r="A156" s="41"/>
      <c r="B156" s="42"/>
      <c r="C156" s="215" t="s">
        <v>8</v>
      </c>
      <c r="D156" s="215" t="s">
        <v>132</v>
      </c>
      <c r="E156" s="216" t="s">
        <v>223</v>
      </c>
      <c r="F156" s="217" t="s">
        <v>224</v>
      </c>
      <c r="G156" s="218" t="s">
        <v>189</v>
      </c>
      <c r="H156" s="219">
        <v>1908.2000000000001</v>
      </c>
      <c r="I156" s="220"/>
      <c r="J156" s="221">
        <f>ROUND(I156*H156,2)</f>
        <v>0</v>
      </c>
      <c r="K156" s="217" t="s">
        <v>136</v>
      </c>
      <c r="L156" s="47"/>
      <c r="M156" s="222" t="s">
        <v>28</v>
      </c>
      <c r="N156" s="223" t="s">
        <v>43</v>
      </c>
      <c r="O156" s="87"/>
      <c r="P156" s="224">
        <f>O156*H156</f>
        <v>0</v>
      </c>
      <c r="Q156" s="224">
        <v>0.00084999999999999995</v>
      </c>
      <c r="R156" s="224">
        <f>Q156*H156</f>
        <v>1.6219699999999999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137</v>
      </c>
      <c r="AT156" s="226" t="s">
        <v>132</v>
      </c>
      <c r="AU156" s="226" t="s">
        <v>81</v>
      </c>
      <c r="AY156" s="20" t="s">
        <v>130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137</v>
      </c>
      <c r="BM156" s="226" t="s">
        <v>225</v>
      </c>
    </row>
    <row r="157" s="2" customFormat="1">
      <c r="A157" s="41"/>
      <c r="B157" s="42"/>
      <c r="C157" s="43"/>
      <c r="D157" s="228" t="s">
        <v>139</v>
      </c>
      <c r="E157" s="43"/>
      <c r="F157" s="229" t="s">
        <v>226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139</v>
      </c>
      <c r="AU157" s="20" t="s">
        <v>81</v>
      </c>
    </row>
    <row r="158" s="2" customFormat="1">
      <c r="A158" s="41"/>
      <c r="B158" s="42"/>
      <c r="C158" s="43"/>
      <c r="D158" s="233" t="s">
        <v>141</v>
      </c>
      <c r="E158" s="43"/>
      <c r="F158" s="234" t="s">
        <v>227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141</v>
      </c>
      <c r="AU158" s="20" t="s">
        <v>81</v>
      </c>
    </row>
    <row r="159" s="13" customFormat="1">
      <c r="A159" s="13"/>
      <c r="B159" s="235"/>
      <c r="C159" s="236"/>
      <c r="D159" s="228" t="s">
        <v>143</v>
      </c>
      <c r="E159" s="237" t="s">
        <v>28</v>
      </c>
      <c r="F159" s="238" t="s">
        <v>228</v>
      </c>
      <c r="G159" s="236"/>
      <c r="H159" s="239">
        <v>1840.8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143</v>
      </c>
      <c r="AU159" s="245" t="s">
        <v>81</v>
      </c>
      <c r="AV159" s="13" t="s">
        <v>81</v>
      </c>
      <c r="AW159" s="13" t="s">
        <v>34</v>
      </c>
      <c r="AX159" s="13" t="s">
        <v>72</v>
      </c>
      <c r="AY159" s="245" t="s">
        <v>130</v>
      </c>
    </row>
    <row r="160" s="13" customFormat="1">
      <c r="A160" s="13"/>
      <c r="B160" s="235"/>
      <c r="C160" s="236"/>
      <c r="D160" s="228" t="s">
        <v>143</v>
      </c>
      <c r="E160" s="237" t="s">
        <v>28</v>
      </c>
      <c r="F160" s="238" t="s">
        <v>229</v>
      </c>
      <c r="G160" s="236"/>
      <c r="H160" s="239">
        <v>45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143</v>
      </c>
      <c r="AU160" s="245" t="s">
        <v>81</v>
      </c>
      <c r="AV160" s="13" t="s">
        <v>81</v>
      </c>
      <c r="AW160" s="13" t="s">
        <v>34</v>
      </c>
      <c r="AX160" s="13" t="s">
        <v>72</v>
      </c>
      <c r="AY160" s="245" t="s">
        <v>130</v>
      </c>
    </row>
    <row r="161" s="13" customFormat="1">
      <c r="A161" s="13"/>
      <c r="B161" s="235"/>
      <c r="C161" s="236"/>
      <c r="D161" s="228" t="s">
        <v>143</v>
      </c>
      <c r="E161" s="237" t="s">
        <v>28</v>
      </c>
      <c r="F161" s="238" t="s">
        <v>230</v>
      </c>
      <c r="G161" s="236"/>
      <c r="H161" s="239">
        <v>22.399999999999999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143</v>
      </c>
      <c r="AU161" s="245" t="s">
        <v>81</v>
      </c>
      <c r="AV161" s="13" t="s">
        <v>81</v>
      </c>
      <c r="AW161" s="13" t="s">
        <v>34</v>
      </c>
      <c r="AX161" s="13" t="s">
        <v>72</v>
      </c>
      <c r="AY161" s="245" t="s">
        <v>130</v>
      </c>
    </row>
    <row r="162" s="14" customFormat="1">
      <c r="A162" s="14"/>
      <c r="B162" s="246"/>
      <c r="C162" s="247"/>
      <c r="D162" s="228" t="s">
        <v>143</v>
      </c>
      <c r="E162" s="248" t="s">
        <v>28</v>
      </c>
      <c r="F162" s="249" t="s">
        <v>172</v>
      </c>
      <c r="G162" s="247"/>
      <c r="H162" s="250">
        <v>1908.2000000000001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143</v>
      </c>
      <c r="AU162" s="256" t="s">
        <v>81</v>
      </c>
      <c r="AV162" s="14" t="s">
        <v>137</v>
      </c>
      <c r="AW162" s="14" t="s">
        <v>34</v>
      </c>
      <c r="AX162" s="14" t="s">
        <v>79</v>
      </c>
      <c r="AY162" s="256" t="s">
        <v>130</v>
      </c>
    </row>
    <row r="163" s="2" customFormat="1" ht="24.15" customHeight="1">
      <c r="A163" s="41"/>
      <c r="B163" s="42"/>
      <c r="C163" s="215" t="s">
        <v>231</v>
      </c>
      <c r="D163" s="215" t="s">
        <v>132</v>
      </c>
      <c r="E163" s="216" t="s">
        <v>232</v>
      </c>
      <c r="F163" s="217" t="s">
        <v>233</v>
      </c>
      <c r="G163" s="218" t="s">
        <v>189</v>
      </c>
      <c r="H163" s="219">
        <v>1908.2000000000001</v>
      </c>
      <c r="I163" s="220"/>
      <c r="J163" s="221">
        <f>ROUND(I163*H163,2)</f>
        <v>0</v>
      </c>
      <c r="K163" s="217" t="s">
        <v>136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137</v>
      </c>
      <c r="AT163" s="226" t="s">
        <v>132</v>
      </c>
      <c r="AU163" s="226" t="s">
        <v>81</v>
      </c>
      <c r="AY163" s="20" t="s">
        <v>130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137</v>
      </c>
      <c r="BM163" s="226" t="s">
        <v>234</v>
      </c>
    </row>
    <row r="164" s="2" customFormat="1">
      <c r="A164" s="41"/>
      <c r="B164" s="42"/>
      <c r="C164" s="43"/>
      <c r="D164" s="228" t="s">
        <v>139</v>
      </c>
      <c r="E164" s="43"/>
      <c r="F164" s="229" t="s">
        <v>235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139</v>
      </c>
      <c r="AU164" s="20" t="s">
        <v>81</v>
      </c>
    </row>
    <row r="165" s="2" customFormat="1">
      <c r="A165" s="41"/>
      <c r="B165" s="42"/>
      <c r="C165" s="43"/>
      <c r="D165" s="233" t="s">
        <v>141</v>
      </c>
      <c r="E165" s="43"/>
      <c r="F165" s="234" t="s">
        <v>236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141</v>
      </c>
      <c r="AU165" s="20" t="s">
        <v>81</v>
      </c>
    </row>
    <row r="166" s="13" customFormat="1">
      <c r="A166" s="13"/>
      <c r="B166" s="235"/>
      <c r="C166" s="236"/>
      <c r="D166" s="228" t="s">
        <v>143</v>
      </c>
      <c r="E166" s="237" t="s">
        <v>28</v>
      </c>
      <c r="F166" s="238" t="s">
        <v>237</v>
      </c>
      <c r="G166" s="236"/>
      <c r="H166" s="239">
        <v>1908.2000000000001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143</v>
      </c>
      <c r="AU166" s="245" t="s">
        <v>81</v>
      </c>
      <c r="AV166" s="13" t="s">
        <v>81</v>
      </c>
      <c r="AW166" s="13" t="s">
        <v>34</v>
      </c>
      <c r="AX166" s="13" t="s">
        <v>72</v>
      </c>
      <c r="AY166" s="245" t="s">
        <v>130</v>
      </c>
    </row>
    <row r="167" s="14" customFormat="1">
      <c r="A167" s="14"/>
      <c r="B167" s="246"/>
      <c r="C167" s="247"/>
      <c r="D167" s="228" t="s">
        <v>143</v>
      </c>
      <c r="E167" s="248" t="s">
        <v>28</v>
      </c>
      <c r="F167" s="249" t="s">
        <v>172</v>
      </c>
      <c r="G167" s="247"/>
      <c r="H167" s="250">
        <v>1908.2000000000001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143</v>
      </c>
      <c r="AU167" s="256" t="s">
        <v>81</v>
      </c>
      <c r="AV167" s="14" t="s">
        <v>137</v>
      </c>
      <c r="AW167" s="14" t="s">
        <v>34</v>
      </c>
      <c r="AX167" s="14" t="s">
        <v>79</v>
      </c>
      <c r="AY167" s="256" t="s">
        <v>130</v>
      </c>
    </row>
    <row r="168" s="2" customFormat="1" ht="24.15" customHeight="1">
      <c r="A168" s="41"/>
      <c r="B168" s="42"/>
      <c r="C168" s="215" t="s">
        <v>182</v>
      </c>
      <c r="D168" s="215" t="s">
        <v>132</v>
      </c>
      <c r="E168" s="216" t="s">
        <v>238</v>
      </c>
      <c r="F168" s="217" t="s">
        <v>239</v>
      </c>
      <c r="G168" s="218" t="s">
        <v>135</v>
      </c>
      <c r="H168" s="219">
        <v>1</v>
      </c>
      <c r="I168" s="220"/>
      <c r="J168" s="221">
        <f>ROUND(I168*H168,2)</f>
        <v>0</v>
      </c>
      <c r="K168" s="217" t="s">
        <v>136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137</v>
      </c>
      <c r="AT168" s="226" t="s">
        <v>132</v>
      </c>
      <c r="AU168" s="226" t="s">
        <v>81</v>
      </c>
      <c r="AY168" s="20" t="s">
        <v>130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137</v>
      </c>
      <c r="BM168" s="226" t="s">
        <v>240</v>
      </c>
    </row>
    <row r="169" s="2" customFormat="1">
      <c r="A169" s="41"/>
      <c r="B169" s="42"/>
      <c r="C169" s="43"/>
      <c r="D169" s="228" t="s">
        <v>139</v>
      </c>
      <c r="E169" s="43"/>
      <c r="F169" s="229" t="s">
        <v>241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139</v>
      </c>
      <c r="AU169" s="20" t="s">
        <v>81</v>
      </c>
    </row>
    <row r="170" s="2" customFormat="1">
      <c r="A170" s="41"/>
      <c r="B170" s="42"/>
      <c r="C170" s="43"/>
      <c r="D170" s="233" t="s">
        <v>141</v>
      </c>
      <c r="E170" s="43"/>
      <c r="F170" s="234" t="s">
        <v>242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141</v>
      </c>
      <c r="AU170" s="20" t="s">
        <v>81</v>
      </c>
    </row>
    <row r="171" s="13" customFormat="1">
      <c r="A171" s="13"/>
      <c r="B171" s="235"/>
      <c r="C171" s="236"/>
      <c r="D171" s="228" t="s">
        <v>143</v>
      </c>
      <c r="E171" s="237" t="s">
        <v>28</v>
      </c>
      <c r="F171" s="238" t="s">
        <v>79</v>
      </c>
      <c r="G171" s="236"/>
      <c r="H171" s="239">
        <v>1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143</v>
      </c>
      <c r="AU171" s="245" t="s">
        <v>81</v>
      </c>
      <c r="AV171" s="13" t="s">
        <v>81</v>
      </c>
      <c r="AW171" s="13" t="s">
        <v>34</v>
      </c>
      <c r="AX171" s="13" t="s">
        <v>79</v>
      </c>
      <c r="AY171" s="245" t="s">
        <v>130</v>
      </c>
    </row>
    <row r="172" s="2" customFormat="1" ht="24.15" customHeight="1">
      <c r="A172" s="41"/>
      <c r="B172" s="42"/>
      <c r="C172" s="215" t="s">
        <v>243</v>
      </c>
      <c r="D172" s="215" t="s">
        <v>132</v>
      </c>
      <c r="E172" s="216" t="s">
        <v>244</v>
      </c>
      <c r="F172" s="217" t="s">
        <v>245</v>
      </c>
      <c r="G172" s="218" t="s">
        <v>135</v>
      </c>
      <c r="H172" s="219">
        <v>1</v>
      </c>
      <c r="I172" s="220"/>
      <c r="J172" s="221">
        <f>ROUND(I172*H172,2)</f>
        <v>0</v>
      </c>
      <c r="K172" s="217" t="s">
        <v>136</v>
      </c>
      <c r="L172" s="47"/>
      <c r="M172" s="222" t="s">
        <v>28</v>
      </c>
      <c r="N172" s="223" t="s">
        <v>43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137</v>
      </c>
      <c r="AT172" s="226" t="s">
        <v>132</v>
      </c>
      <c r="AU172" s="226" t="s">
        <v>81</v>
      </c>
      <c r="AY172" s="20" t="s">
        <v>130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137</v>
      </c>
      <c r="BM172" s="226" t="s">
        <v>246</v>
      </c>
    </row>
    <row r="173" s="2" customFormat="1">
      <c r="A173" s="41"/>
      <c r="B173" s="42"/>
      <c r="C173" s="43"/>
      <c r="D173" s="228" t="s">
        <v>139</v>
      </c>
      <c r="E173" s="43"/>
      <c r="F173" s="229" t="s">
        <v>247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139</v>
      </c>
      <c r="AU173" s="20" t="s">
        <v>81</v>
      </c>
    </row>
    <row r="174" s="2" customFormat="1">
      <c r="A174" s="41"/>
      <c r="B174" s="42"/>
      <c r="C174" s="43"/>
      <c r="D174" s="233" t="s">
        <v>141</v>
      </c>
      <c r="E174" s="43"/>
      <c r="F174" s="234" t="s">
        <v>248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141</v>
      </c>
      <c r="AU174" s="20" t="s">
        <v>81</v>
      </c>
    </row>
    <row r="175" s="13" customFormat="1">
      <c r="A175" s="13"/>
      <c r="B175" s="235"/>
      <c r="C175" s="236"/>
      <c r="D175" s="228" t="s">
        <v>143</v>
      </c>
      <c r="E175" s="237" t="s">
        <v>28</v>
      </c>
      <c r="F175" s="238" t="s">
        <v>79</v>
      </c>
      <c r="G175" s="236"/>
      <c r="H175" s="239">
        <v>1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143</v>
      </c>
      <c r="AU175" s="245" t="s">
        <v>81</v>
      </c>
      <c r="AV175" s="13" t="s">
        <v>81</v>
      </c>
      <c r="AW175" s="13" t="s">
        <v>34</v>
      </c>
      <c r="AX175" s="13" t="s">
        <v>79</v>
      </c>
      <c r="AY175" s="245" t="s">
        <v>130</v>
      </c>
    </row>
    <row r="176" s="2" customFormat="1" ht="24.15" customHeight="1">
      <c r="A176" s="41"/>
      <c r="B176" s="42"/>
      <c r="C176" s="215" t="s">
        <v>249</v>
      </c>
      <c r="D176" s="215" t="s">
        <v>132</v>
      </c>
      <c r="E176" s="216" t="s">
        <v>250</v>
      </c>
      <c r="F176" s="217" t="s">
        <v>251</v>
      </c>
      <c r="G176" s="218" t="s">
        <v>135</v>
      </c>
      <c r="H176" s="219">
        <v>1</v>
      </c>
      <c r="I176" s="220"/>
      <c r="J176" s="221">
        <f>ROUND(I176*H176,2)</f>
        <v>0</v>
      </c>
      <c r="K176" s="217" t="s">
        <v>136</v>
      </c>
      <c r="L176" s="47"/>
      <c r="M176" s="222" t="s">
        <v>28</v>
      </c>
      <c r="N176" s="223" t="s">
        <v>43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137</v>
      </c>
      <c r="AT176" s="226" t="s">
        <v>132</v>
      </c>
      <c r="AU176" s="226" t="s">
        <v>81</v>
      </c>
      <c r="AY176" s="20" t="s">
        <v>130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137</v>
      </c>
      <c r="BM176" s="226" t="s">
        <v>252</v>
      </c>
    </row>
    <row r="177" s="2" customFormat="1">
      <c r="A177" s="41"/>
      <c r="B177" s="42"/>
      <c r="C177" s="43"/>
      <c r="D177" s="228" t="s">
        <v>139</v>
      </c>
      <c r="E177" s="43"/>
      <c r="F177" s="229" t="s">
        <v>253</v>
      </c>
      <c r="G177" s="43"/>
      <c r="H177" s="43"/>
      <c r="I177" s="230"/>
      <c r="J177" s="43"/>
      <c r="K177" s="43"/>
      <c r="L177" s="47"/>
      <c r="M177" s="231"/>
      <c r="N177" s="232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139</v>
      </c>
      <c r="AU177" s="20" t="s">
        <v>81</v>
      </c>
    </row>
    <row r="178" s="2" customFormat="1">
      <c r="A178" s="41"/>
      <c r="B178" s="42"/>
      <c r="C178" s="43"/>
      <c r="D178" s="233" t="s">
        <v>141</v>
      </c>
      <c r="E178" s="43"/>
      <c r="F178" s="234" t="s">
        <v>254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141</v>
      </c>
      <c r="AU178" s="20" t="s">
        <v>81</v>
      </c>
    </row>
    <row r="179" s="13" customFormat="1">
      <c r="A179" s="13"/>
      <c r="B179" s="235"/>
      <c r="C179" s="236"/>
      <c r="D179" s="228" t="s">
        <v>143</v>
      </c>
      <c r="E179" s="237" t="s">
        <v>28</v>
      </c>
      <c r="F179" s="238" t="s">
        <v>79</v>
      </c>
      <c r="G179" s="236"/>
      <c r="H179" s="239">
        <v>1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143</v>
      </c>
      <c r="AU179" s="245" t="s">
        <v>81</v>
      </c>
      <c r="AV179" s="13" t="s">
        <v>81</v>
      </c>
      <c r="AW179" s="13" t="s">
        <v>34</v>
      </c>
      <c r="AX179" s="13" t="s">
        <v>79</v>
      </c>
      <c r="AY179" s="245" t="s">
        <v>130</v>
      </c>
    </row>
    <row r="180" s="2" customFormat="1" ht="33" customHeight="1">
      <c r="A180" s="41"/>
      <c r="B180" s="42"/>
      <c r="C180" s="215" t="s">
        <v>255</v>
      </c>
      <c r="D180" s="215" t="s">
        <v>132</v>
      </c>
      <c r="E180" s="216" t="s">
        <v>256</v>
      </c>
      <c r="F180" s="217" t="s">
        <v>257</v>
      </c>
      <c r="G180" s="218" t="s">
        <v>135</v>
      </c>
      <c r="H180" s="219">
        <v>4</v>
      </c>
      <c r="I180" s="220"/>
      <c r="J180" s="221">
        <f>ROUND(I180*H180,2)</f>
        <v>0</v>
      </c>
      <c r="K180" s="217" t="s">
        <v>136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137</v>
      </c>
      <c r="AT180" s="226" t="s">
        <v>132</v>
      </c>
      <c r="AU180" s="226" t="s">
        <v>81</v>
      </c>
      <c r="AY180" s="20" t="s">
        <v>130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137</v>
      </c>
      <c r="BM180" s="226" t="s">
        <v>258</v>
      </c>
    </row>
    <row r="181" s="2" customFormat="1">
      <c r="A181" s="41"/>
      <c r="B181" s="42"/>
      <c r="C181" s="43"/>
      <c r="D181" s="228" t="s">
        <v>139</v>
      </c>
      <c r="E181" s="43"/>
      <c r="F181" s="229" t="s">
        <v>259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139</v>
      </c>
      <c r="AU181" s="20" t="s">
        <v>81</v>
      </c>
    </row>
    <row r="182" s="2" customFormat="1">
      <c r="A182" s="41"/>
      <c r="B182" s="42"/>
      <c r="C182" s="43"/>
      <c r="D182" s="233" t="s">
        <v>141</v>
      </c>
      <c r="E182" s="43"/>
      <c r="F182" s="234" t="s">
        <v>260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141</v>
      </c>
      <c r="AU182" s="20" t="s">
        <v>81</v>
      </c>
    </row>
    <row r="183" s="2" customFormat="1">
      <c r="A183" s="41"/>
      <c r="B183" s="42"/>
      <c r="C183" s="43"/>
      <c r="D183" s="228" t="s">
        <v>220</v>
      </c>
      <c r="E183" s="43"/>
      <c r="F183" s="257" t="s">
        <v>261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220</v>
      </c>
      <c r="AU183" s="20" t="s">
        <v>81</v>
      </c>
    </row>
    <row r="184" s="13" customFormat="1">
      <c r="A184" s="13"/>
      <c r="B184" s="235"/>
      <c r="C184" s="236"/>
      <c r="D184" s="228" t="s">
        <v>143</v>
      </c>
      <c r="E184" s="237" t="s">
        <v>28</v>
      </c>
      <c r="F184" s="238" t="s">
        <v>262</v>
      </c>
      <c r="G184" s="236"/>
      <c r="H184" s="239">
        <v>4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143</v>
      </c>
      <c r="AU184" s="245" t="s">
        <v>81</v>
      </c>
      <c r="AV184" s="13" t="s">
        <v>81</v>
      </c>
      <c r="AW184" s="13" t="s">
        <v>34</v>
      </c>
      <c r="AX184" s="13" t="s">
        <v>79</v>
      </c>
      <c r="AY184" s="245" t="s">
        <v>130</v>
      </c>
    </row>
    <row r="185" s="2" customFormat="1" ht="33" customHeight="1">
      <c r="A185" s="41"/>
      <c r="B185" s="42"/>
      <c r="C185" s="215" t="s">
        <v>198</v>
      </c>
      <c r="D185" s="215" t="s">
        <v>132</v>
      </c>
      <c r="E185" s="216" t="s">
        <v>263</v>
      </c>
      <c r="F185" s="217" t="s">
        <v>264</v>
      </c>
      <c r="G185" s="218" t="s">
        <v>135</v>
      </c>
      <c r="H185" s="219">
        <v>4</v>
      </c>
      <c r="I185" s="220"/>
      <c r="J185" s="221">
        <f>ROUND(I185*H185,2)</f>
        <v>0</v>
      </c>
      <c r="K185" s="217" t="s">
        <v>136</v>
      </c>
      <c r="L185" s="47"/>
      <c r="M185" s="222" t="s">
        <v>28</v>
      </c>
      <c r="N185" s="223" t="s">
        <v>43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137</v>
      </c>
      <c r="AT185" s="226" t="s">
        <v>132</v>
      </c>
      <c r="AU185" s="226" t="s">
        <v>81</v>
      </c>
      <c r="AY185" s="20" t="s">
        <v>130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79</v>
      </c>
      <c r="BK185" s="227">
        <f>ROUND(I185*H185,2)</f>
        <v>0</v>
      </c>
      <c r="BL185" s="20" t="s">
        <v>137</v>
      </c>
      <c r="BM185" s="226" t="s">
        <v>265</v>
      </c>
    </row>
    <row r="186" s="2" customFormat="1">
      <c r="A186" s="41"/>
      <c r="B186" s="42"/>
      <c r="C186" s="43"/>
      <c r="D186" s="228" t="s">
        <v>139</v>
      </c>
      <c r="E186" s="43"/>
      <c r="F186" s="229" t="s">
        <v>266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139</v>
      </c>
      <c r="AU186" s="20" t="s">
        <v>81</v>
      </c>
    </row>
    <row r="187" s="2" customFormat="1">
      <c r="A187" s="41"/>
      <c r="B187" s="42"/>
      <c r="C187" s="43"/>
      <c r="D187" s="233" t="s">
        <v>141</v>
      </c>
      <c r="E187" s="43"/>
      <c r="F187" s="234" t="s">
        <v>267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141</v>
      </c>
      <c r="AU187" s="20" t="s">
        <v>81</v>
      </c>
    </row>
    <row r="188" s="2" customFormat="1">
      <c r="A188" s="41"/>
      <c r="B188" s="42"/>
      <c r="C188" s="43"/>
      <c r="D188" s="228" t="s">
        <v>220</v>
      </c>
      <c r="E188" s="43"/>
      <c r="F188" s="257" t="s">
        <v>261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220</v>
      </c>
      <c r="AU188" s="20" t="s">
        <v>81</v>
      </c>
    </row>
    <row r="189" s="13" customFormat="1">
      <c r="A189" s="13"/>
      <c r="B189" s="235"/>
      <c r="C189" s="236"/>
      <c r="D189" s="228" t="s">
        <v>143</v>
      </c>
      <c r="E189" s="237" t="s">
        <v>28</v>
      </c>
      <c r="F189" s="238" t="s">
        <v>262</v>
      </c>
      <c r="G189" s="236"/>
      <c r="H189" s="239">
        <v>4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143</v>
      </c>
      <c r="AU189" s="245" t="s">
        <v>81</v>
      </c>
      <c r="AV189" s="13" t="s">
        <v>81</v>
      </c>
      <c r="AW189" s="13" t="s">
        <v>34</v>
      </c>
      <c r="AX189" s="13" t="s">
        <v>79</v>
      </c>
      <c r="AY189" s="245" t="s">
        <v>130</v>
      </c>
    </row>
    <row r="190" s="2" customFormat="1" ht="24.15" customHeight="1">
      <c r="A190" s="41"/>
      <c r="B190" s="42"/>
      <c r="C190" s="215" t="s">
        <v>268</v>
      </c>
      <c r="D190" s="215" t="s">
        <v>132</v>
      </c>
      <c r="E190" s="216" t="s">
        <v>269</v>
      </c>
      <c r="F190" s="217" t="s">
        <v>270</v>
      </c>
      <c r="G190" s="218" t="s">
        <v>135</v>
      </c>
      <c r="H190" s="219">
        <v>4</v>
      </c>
      <c r="I190" s="220"/>
      <c r="J190" s="221">
        <f>ROUND(I190*H190,2)</f>
        <v>0</v>
      </c>
      <c r="K190" s="217" t="s">
        <v>136</v>
      </c>
      <c r="L190" s="47"/>
      <c r="M190" s="222" t="s">
        <v>28</v>
      </c>
      <c r="N190" s="223" t="s">
        <v>43</v>
      </c>
      <c r="O190" s="87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137</v>
      </c>
      <c r="AT190" s="226" t="s">
        <v>132</v>
      </c>
      <c r="AU190" s="226" t="s">
        <v>81</v>
      </c>
      <c r="AY190" s="20" t="s">
        <v>130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79</v>
      </c>
      <c r="BK190" s="227">
        <f>ROUND(I190*H190,2)</f>
        <v>0</v>
      </c>
      <c r="BL190" s="20" t="s">
        <v>137</v>
      </c>
      <c r="BM190" s="226" t="s">
        <v>271</v>
      </c>
    </row>
    <row r="191" s="2" customFormat="1">
      <c r="A191" s="41"/>
      <c r="B191" s="42"/>
      <c r="C191" s="43"/>
      <c r="D191" s="228" t="s">
        <v>139</v>
      </c>
      <c r="E191" s="43"/>
      <c r="F191" s="229" t="s">
        <v>272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139</v>
      </c>
      <c r="AU191" s="20" t="s">
        <v>81</v>
      </c>
    </row>
    <row r="192" s="2" customFormat="1">
      <c r="A192" s="41"/>
      <c r="B192" s="42"/>
      <c r="C192" s="43"/>
      <c r="D192" s="233" t="s">
        <v>141</v>
      </c>
      <c r="E192" s="43"/>
      <c r="F192" s="234" t="s">
        <v>273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141</v>
      </c>
      <c r="AU192" s="20" t="s">
        <v>81</v>
      </c>
    </row>
    <row r="193" s="2" customFormat="1">
      <c r="A193" s="41"/>
      <c r="B193" s="42"/>
      <c r="C193" s="43"/>
      <c r="D193" s="228" t="s">
        <v>220</v>
      </c>
      <c r="E193" s="43"/>
      <c r="F193" s="257" t="s">
        <v>261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220</v>
      </c>
      <c r="AU193" s="20" t="s">
        <v>81</v>
      </c>
    </row>
    <row r="194" s="13" customFormat="1">
      <c r="A194" s="13"/>
      <c r="B194" s="235"/>
      <c r="C194" s="236"/>
      <c r="D194" s="228" t="s">
        <v>143</v>
      </c>
      <c r="E194" s="237" t="s">
        <v>28</v>
      </c>
      <c r="F194" s="238" t="s">
        <v>262</v>
      </c>
      <c r="G194" s="236"/>
      <c r="H194" s="239">
        <v>4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143</v>
      </c>
      <c r="AU194" s="245" t="s">
        <v>81</v>
      </c>
      <c r="AV194" s="13" t="s">
        <v>81</v>
      </c>
      <c r="AW194" s="13" t="s">
        <v>34</v>
      </c>
      <c r="AX194" s="13" t="s">
        <v>79</v>
      </c>
      <c r="AY194" s="245" t="s">
        <v>130</v>
      </c>
    </row>
    <row r="195" s="2" customFormat="1" ht="37.8" customHeight="1">
      <c r="A195" s="41"/>
      <c r="B195" s="42"/>
      <c r="C195" s="215" t="s">
        <v>204</v>
      </c>
      <c r="D195" s="215" t="s">
        <v>132</v>
      </c>
      <c r="E195" s="216" t="s">
        <v>274</v>
      </c>
      <c r="F195" s="217" t="s">
        <v>275</v>
      </c>
      <c r="G195" s="218" t="s">
        <v>197</v>
      </c>
      <c r="H195" s="219">
        <v>189.374</v>
      </c>
      <c r="I195" s="220"/>
      <c r="J195" s="221">
        <f>ROUND(I195*H195,2)</f>
        <v>0</v>
      </c>
      <c r="K195" s="217" t="s">
        <v>136</v>
      </c>
      <c r="L195" s="47"/>
      <c r="M195" s="222" t="s">
        <v>28</v>
      </c>
      <c r="N195" s="223" t="s">
        <v>43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137</v>
      </c>
      <c r="AT195" s="226" t="s">
        <v>132</v>
      </c>
      <c r="AU195" s="226" t="s">
        <v>81</v>
      </c>
      <c r="AY195" s="20" t="s">
        <v>130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137</v>
      </c>
      <c r="BM195" s="226" t="s">
        <v>276</v>
      </c>
    </row>
    <row r="196" s="2" customFormat="1">
      <c r="A196" s="41"/>
      <c r="B196" s="42"/>
      <c r="C196" s="43"/>
      <c r="D196" s="228" t="s">
        <v>139</v>
      </c>
      <c r="E196" s="43"/>
      <c r="F196" s="229" t="s">
        <v>277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139</v>
      </c>
      <c r="AU196" s="20" t="s">
        <v>81</v>
      </c>
    </row>
    <row r="197" s="2" customFormat="1">
      <c r="A197" s="41"/>
      <c r="B197" s="42"/>
      <c r="C197" s="43"/>
      <c r="D197" s="233" t="s">
        <v>141</v>
      </c>
      <c r="E197" s="43"/>
      <c r="F197" s="234" t="s">
        <v>278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141</v>
      </c>
      <c r="AU197" s="20" t="s">
        <v>81</v>
      </c>
    </row>
    <row r="198" s="13" customFormat="1">
      <c r="A198" s="13"/>
      <c r="B198" s="235"/>
      <c r="C198" s="236"/>
      <c r="D198" s="228" t="s">
        <v>143</v>
      </c>
      <c r="E198" s="237" t="s">
        <v>28</v>
      </c>
      <c r="F198" s="238" t="s">
        <v>279</v>
      </c>
      <c r="G198" s="236"/>
      <c r="H198" s="239">
        <v>34.200000000000003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143</v>
      </c>
      <c r="AU198" s="245" t="s">
        <v>81</v>
      </c>
      <c r="AV198" s="13" t="s">
        <v>81</v>
      </c>
      <c r="AW198" s="13" t="s">
        <v>34</v>
      </c>
      <c r="AX198" s="13" t="s">
        <v>72</v>
      </c>
      <c r="AY198" s="245" t="s">
        <v>130</v>
      </c>
    </row>
    <row r="199" s="13" customFormat="1">
      <c r="A199" s="13"/>
      <c r="B199" s="235"/>
      <c r="C199" s="236"/>
      <c r="D199" s="228" t="s">
        <v>143</v>
      </c>
      <c r="E199" s="237" t="s">
        <v>28</v>
      </c>
      <c r="F199" s="238" t="s">
        <v>280</v>
      </c>
      <c r="G199" s="236"/>
      <c r="H199" s="239">
        <v>34.200000000000003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143</v>
      </c>
      <c r="AU199" s="245" t="s">
        <v>81</v>
      </c>
      <c r="AV199" s="13" t="s">
        <v>81</v>
      </c>
      <c r="AW199" s="13" t="s">
        <v>34</v>
      </c>
      <c r="AX199" s="13" t="s">
        <v>72</v>
      </c>
      <c r="AY199" s="245" t="s">
        <v>130</v>
      </c>
    </row>
    <row r="200" s="13" customFormat="1">
      <c r="A200" s="13"/>
      <c r="B200" s="235"/>
      <c r="C200" s="236"/>
      <c r="D200" s="228" t="s">
        <v>143</v>
      </c>
      <c r="E200" s="237" t="s">
        <v>28</v>
      </c>
      <c r="F200" s="238" t="s">
        <v>281</v>
      </c>
      <c r="G200" s="236"/>
      <c r="H200" s="239">
        <v>60.487000000000002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143</v>
      </c>
      <c r="AU200" s="245" t="s">
        <v>81</v>
      </c>
      <c r="AV200" s="13" t="s">
        <v>81</v>
      </c>
      <c r="AW200" s="13" t="s">
        <v>34</v>
      </c>
      <c r="AX200" s="13" t="s">
        <v>72</v>
      </c>
      <c r="AY200" s="245" t="s">
        <v>130</v>
      </c>
    </row>
    <row r="201" s="13" customFormat="1">
      <c r="A201" s="13"/>
      <c r="B201" s="235"/>
      <c r="C201" s="236"/>
      <c r="D201" s="228" t="s">
        <v>143</v>
      </c>
      <c r="E201" s="237" t="s">
        <v>28</v>
      </c>
      <c r="F201" s="238" t="s">
        <v>282</v>
      </c>
      <c r="G201" s="236"/>
      <c r="H201" s="239">
        <v>60.487000000000002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143</v>
      </c>
      <c r="AU201" s="245" t="s">
        <v>81</v>
      </c>
      <c r="AV201" s="13" t="s">
        <v>81</v>
      </c>
      <c r="AW201" s="13" t="s">
        <v>34</v>
      </c>
      <c r="AX201" s="13" t="s">
        <v>72</v>
      </c>
      <c r="AY201" s="245" t="s">
        <v>130</v>
      </c>
    </row>
    <row r="202" s="14" customFormat="1">
      <c r="A202" s="14"/>
      <c r="B202" s="246"/>
      <c r="C202" s="247"/>
      <c r="D202" s="228" t="s">
        <v>143</v>
      </c>
      <c r="E202" s="248" t="s">
        <v>28</v>
      </c>
      <c r="F202" s="249" t="s">
        <v>283</v>
      </c>
      <c r="G202" s="247"/>
      <c r="H202" s="250">
        <v>189.374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143</v>
      </c>
      <c r="AU202" s="256" t="s">
        <v>81</v>
      </c>
      <c r="AV202" s="14" t="s">
        <v>137</v>
      </c>
      <c r="AW202" s="14" t="s">
        <v>34</v>
      </c>
      <c r="AX202" s="14" t="s">
        <v>79</v>
      </c>
      <c r="AY202" s="256" t="s">
        <v>130</v>
      </c>
    </row>
    <row r="203" s="2" customFormat="1" ht="37.8" customHeight="1">
      <c r="A203" s="41"/>
      <c r="B203" s="42"/>
      <c r="C203" s="215" t="s">
        <v>7</v>
      </c>
      <c r="D203" s="215" t="s">
        <v>132</v>
      </c>
      <c r="E203" s="216" t="s">
        <v>284</v>
      </c>
      <c r="F203" s="217" t="s">
        <v>285</v>
      </c>
      <c r="G203" s="218" t="s">
        <v>197</v>
      </c>
      <c r="H203" s="219">
        <v>1691.213</v>
      </c>
      <c r="I203" s="220"/>
      <c r="J203" s="221">
        <f>ROUND(I203*H203,2)</f>
        <v>0</v>
      </c>
      <c r="K203" s="217" t="s">
        <v>136</v>
      </c>
      <c r="L203" s="47"/>
      <c r="M203" s="222" t="s">
        <v>28</v>
      </c>
      <c r="N203" s="223" t="s">
        <v>43</v>
      </c>
      <c r="O203" s="87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137</v>
      </c>
      <c r="AT203" s="226" t="s">
        <v>132</v>
      </c>
      <c r="AU203" s="226" t="s">
        <v>81</v>
      </c>
      <c r="AY203" s="20" t="s">
        <v>130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79</v>
      </c>
      <c r="BK203" s="227">
        <f>ROUND(I203*H203,2)</f>
        <v>0</v>
      </c>
      <c r="BL203" s="20" t="s">
        <v>137</v>
      </c>
      <c r="BM203" s="226" t="s">
        <v>286</v>
      </c>
    </row>
    <row r="204" s="2" customFormat="1">
      <c r="A204" s="41"/>
      <c r="B204" s="42"/>
      <c r="C204" s="43"/>
      <c r="D204" s="228" t="s">
        <v>139</v>
      </c>
      <c r="E204" s="43"/>
      <c r="F204" s="229" t="s">
        <v>287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139</v>
      </c>
      <c r="AU204" s="20" t="s">
        <v>81</v>
      </c>
    </row>
    <row r="205" s="2" customFormat="1">
      <c r="A205" s="41"/>
      <c r="B205" s="42"/>
      <c r="C205" s="43"/>
      <c r="D205" s="233" t="s">
        <v>141</v>
      </c>
      <c r="E205" s="43"/>
      <c r="F205" s="234" t="s">
        <v>288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141</v>
      </c>
      <c r="AU205" s="20" t="s">
        <v>81</v>
      </c>
    </row>
    <row r="206" s="2" customFormat="1">
      <c r="A206" s="41"/>
      <c r="B206" s="42"/>
      <c r="C206" s="43"/>
      <c r="D206" s="228" t="s">
        <v>220</v>
      </c>
      <c r="E206" s="43"/>
      <c r="F206" s="257" t="s">
        <v>261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220</v>
      </c>
      <c r="AU206" s="20" t="s">
        <v>81</v>
      </c>
    </row>
    <row r="207" s="13" customFormat="1">
      <c r="A207" s="13"/>
      <c r="B207" s="235"/>
      <c r="C207" s="236"/>
      <c r="D207" s="228" t="s">
        <v>143</v>
      </c>
      <c r="E207" s="237" t="s">
        <v>28</v>
      </c>
      <c r="F207" s="238" t="s">
        <v>289</v>
      </c>
      <c r="G207" s="236"/>
      <c r="H207" s="239">
        <v>1691.213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143</v>
      </c>
      <c r="AU207" s="245" t="s">
        <v>81</v>
      </c>
      <c r="AV207" s="13" t="s">
        <v>81</v>
      </c>
      <c r="AW207" s="13" t="s">
        <v>34</v>
      </c>
      <c r="AX207" s="13" t="s">
        <v>72</v>
      </c>
      <c r="AY207" s="245" t="s">
        <v>130</v>
      </c>
    </row>
    <row r="208" s="14" customFormat="1">
      <c r="A208" s="14"/>
      <c r="B208" s="246"/>
      <c r="C208" s="247"/>
      <c r="D208" s="228" t="s">
        <v>143</v>
      </c>
      <c r="E208" s="248" t="s">
        <v>28</v>
      </c>
      <c r="F208" s="249" t="s">
        <v>172</v>
      </c>
      <c r="G208" s="247"/>
      <c r="H208" s="250">
        <v>1691.213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143</v>
      </c>
      <c r="AU208" s="256" t="s">
        <v>81</v>
      </c>
      <c r="AV208" s="14" t="s">
        <v>137</v>
      </c>
      <c r="AW208" s="14" t="s">
        <v>34</v>
      </c>
      <c r="AX208" s="14" t="s">
        <v>79</v>
      </c>
      <c r="AY208" s="256" t="s">
        <v>130</v>
      </c>
    </row>
    <row r="209" s="2" customFormat="1" ht="24.15" customHeight="1">
      <c r="A209" s="41"/>
      <c r="B209" s="42"/>
      <c r="C209" s="215" t="s">
        <v>290</v>
      </c>
      <c r="D209" s="215" t="s">
        <v>132</v>
      </c>
      <c r="E209" s="216" t="s">
        <v>291</v>
      </c>
      <c r="F209" s="217" t="s">
        <v>292</v>
      </c>
      <c r="G209" s="218" t="s">
        <v>197</v>
      </c>
      <c r="H209" s="219">
        <v>94.686999999999998</v>
      </c>
      <c r="I209" s="220"/>
      <c r="J209" s="221">
        <f>ROUND(I209*H209,2)</f>
        <v>0</v>
      </c>
      <c r="K209" s="217" t="s">
        <v>136</v>
      </c>
      <c r="L209" s="47"/>
      <c r="M209" s="222" t="s">
        <v>28</v>
      </c>
      <c r="N209" s="223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137</v>
      </c>
      <c r="AT209" s="226" t="s">
        <v>132</v>
      </c>
      <c r="AU209" s="226" t="s">
        <v>81</v>
      </c>
      <c r="AY209" s="20" t="s">
        <v>130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137</v>
      </c>
      <c r="BM209" s="226" t="s">
        <v>293</v>
      </c>
    </row>
    <row r="210" s="2" customFormat="1">
      <c r="A210" s="41"/>
      <c r="B210" s="42"/>
      <c r="C210" s="43"/>
      <c r="D210" s="228" t="s">
        <v>139</v>
      </c>
      <c r="E210" s="43"/>
      <c r="F210" s="229" t="s">
        <v>294</v>
      </c>
      <c r="G210" s="43"/>
      <c r="H210" s="43"/>
      <c r="I210" s="230"/>
      <c r="J210" s="43"/>
      <c r="K210" s="43"/>
      <c r="L210" s="47"/>
      <c r="M210" s="231"/>
      <c r="N210" s="232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139</v>
      </c>
      <c r="AU210" s="20" t="s">
        <v>81</v>
      </c>
    </row>
    <row r="211" s="2" customFormat="1">
      <c r="A211" s="41"/>
      <c r="B211" s="42"/>
      <c r="C211" s="43"/>
      <c r="D211" s="233" t="s">
        <v>141</v>
      </c>
      <c r="E211" s="43"/>
      <c r="F211" s="234" t="s">
        <v>295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141</v>
      </c>
      <c r="AU211" s="20" t="s">
        <v>81</v>
      </c>
    </row>
    <row r="212" s="15" customFormat="1">
      <c r="A212" s="15"/>
      <c r="B212" s="258"/>
      <c r="C212" s="259"/>
      <c r="D212" s="228" t="s">
        <v>143</v>
      </c>
      <c r="E212" s="260" t="s">
        <v>28</v>
      </c>
      <c r="F212" s="261" t="s">
        <v>296</v>
      </c>
      <c r="G212" s="259"/>
      <c r="H212" s="260" t="s">
        <v>28</v>
      </c>
      <c r="I212" s="262"/>
      <c r="J212" s="259"/>
      <c r="K212" s="259"/>
      <c r="L212" s="263"/>
      <c r="M212" s="264"/>
      <c r="N212" s="265"/>
      <c r="O212" s="265"/>
      <c r="P212" s="265"/>
      <c r="Q212" s="265"/>
      <c r="R212" s="265"/>
      <c r="S212" s="265"/>
      <c r="T212" s="26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7" t="s">
        <v>143</v>
      </c>
      <c r="AU212" s="267" t="s">
        <v>81</v>
      </c>
      <c r="AV212" s="15" t="s">
        <v>79</v>
      </c>
      <c r="AW212" s="15" t="s">
        <v>34</v>
      </c>
      <c r="AX212" s="15" t="s">
        <v>72</v>
      </c>
      <c r="AY212" s="267" t="s">
        <v>130</v>
      </c>
    </row>
    <row r="213" s="13" customFormat="1">
      <c r="A213" s="13"/>
      <c r="B213" s="235"/>
      <c r="C213" s="236"/>
      <c r="D213" s="228" t="s">
        <v>143</v>
      </c>
      <c r="E213" s="237" t="s">
        <v>28</v>
      </c>
      <c r="F213" s="238" t="s">
        <v>297</v>
      </c>
      <c r="G213" s="236"/>
      <c r="H213" s="239">
        <v>34.200000000000003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143</v>
      </c>
      <c r="AU213" s="245" t="s">
        <v>81</v>
      </c>
      <c r="AV213" s="13" t="s">
        <v>81</v>
      </c>
      <c r="AW213" s="13" t="s">
        <v>34</v>
      </c>
      <c r="AX213" s="13" t="s">
        <v>72</v>
      </c>
      <c r="AY213" s="245" t="s">
        <v>130</v>
      </c>
    </row>
    <row r="214" s="13" customFormat="1">
      <c r="A214" s="13"/>
      <c r="B214" s="235"/>
      <c r="C214" s="236"/>
      <c r="D214" s="228" t="s">
        <v>143</v>
      </c>
      <c r="E214" s="237" t="s">
        <v>28</v>
      </c>
      <c r="F214" s="238" t="s">
        <v>298</v>
      </c>
      <c r="G214" s="236"/>
      <c r="H214" s="239">
        <v>60.487000000000002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143</v>
      </c>
      <c r="AU214" s="245" t="s">
        <v>81</v>
      </c>
      <c r="AV214" s="13" t="s">
        <v>81</v>
      </c>
      <c r="AW214" s="13" t="s">
        <v>34</v>
      </c>
      <c r="AX214" s="13" t="s">
        <v>72</v>
      </c>
      <c r="AY214" s="245" t="s">
        <v>130</v>
      </c>
    </row>
    <row r="215" s="14" customFormat="1">
      <c r="A215" s="14"/>
      <c r="B215" s="246"/>
      <c r="C215" s="247"/>
      <c r="D215" s="228" t="s">
        <v>143</v>
      </c>
      <c r="E215" s="248" t="s">
        <v>28</v>
      </c>
      <c r="F215" s="249" t="s">
        <v>283</v>
      </c>
      <c r="G215" s="247"/>
      <c r="H215" s="250">
        <v>94.687000000000012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143</v>
      </c>
      <c r="AU215" s="256" t="s">
        <v>81</v>
      </c>
      <c r="AV215" s="14" t="s">
        <v>137</v>
      </c>
      <c r="AW215" s="14" t="s">
        <v>34</v>
      </c>
      <c r="AX215" s="14" t="s">
        <v>79</v>
      </c>
      <c r="AY215" s="256" t="s">
        <v>130</v>
      </c>
    </row>
    <row r="216" s="2" customFormat="1" ht="33" customHeight="1">
      <c r="A216" s="41"/>
      <c r="B216" s="42"/>
      <c r="C216" s="215" t="s">
        <v>299</v>
      </c>
      <c r="D216" s="215" t="s">
        <v>132</v>
      </c>
      <c r="E216" s="216" t="s">
        <v>300</v>
      </c>
      <c r="F216" s="217" t="s">
        <v>301</v>
      </c>
      <c r="G216" s="218" t="s">
        <v>302</v>
      </c>
      <c r="H216" s="219">
        <v>3044.183</v>
      </c>
      <c r="I216" s="220"/>
      <c r="J216" s="221">
        <f>ROUND(I216*H216,2)</f>
        <v>0</v>
      </c>
      <c r="K216" s="217" t="s">
        <v>136</v>
      </c>
      <c r="L216" s="47"/>
      <c r="M216" s="222" t="s">
        <v>28</v>
      </c>
      <c r="N216" s="223" t="s">
        <v>43</v>
      </c>
      <c r="O216" s="87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137</v>
      </c>
      <c r="AT216" s="226" t="s">
        <v>132</v>
      </c>
      <c r="AU216" s="226" t="s">
        <v>81</v>
      </c>
      <c r="AY216" s="20" t="s">
        <v>130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79</v>
      </c>
      <c r="BK216" s="227">
        <f>ROUND(I216*H216,2)</f>
        <v>0</v>
      </c>
      <c r="BL216" s="20" t="s">
        <v>137</v>
      </c>
      <c r="BM216" s="226" t="s">
        <v>303</v>
      </c>
    </row>
    <row r="217" s="2" customFormat="1">
      <c r="A217" s="41"/>
      <c r="B217" s="42"/>
      <c r="C217" s="43"/>
      <c r="D217" s="228" t="s">
        <v>139</v>
      </c>
      <c r="E217" s="43"/>
      <c r="F217" s="229" t="s">
        <v>304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139</v>
      </c>
      <c r="AU217" s="20" t="s">
        <v>81</v>
      </c>
    </row>
    <row r="218" s="2" customFormat="1">
      <c r="A218" s="41"/>
      <c r="B218" s="42"/>
      <c r="C218" s="43"/>
      <c r="D218" s="233" t="s">
        <v>141</v>
      </c>
      <c r="E218" s="43"/>
      <c r="F218" s="234" t="s">
        <v>305</v>
      </c>
      <c r="G218" s="43"/>
      <c r="H218" s="43"/>
      <c r="I218" s="230"/>
      <c r="J218" s="43"/>
      <c r="K218" s="43"/>
      <c r="L218" s="47"/>
      <c r="M218" s="231"/>
      <c r="N218" s="232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141</v>
      </c>
      <c r="AU218" s="20" t="s">
        <v>81</v>
      </c>
    </row>
    <row r="219" s="13" customFormat="1">
      <c r="A219" s="13"/>
      <c r="B219" s="235"/>
      <c r="C219" s="236"/>
      <c r="D219" s="228" t="s">
        <v>143</v>
      </c>
      <c r="E219" s="237" t="s">
        <v>28</v>
      </c>
      <c r="F219" s="238" t="s">
        <v>306</v>
      </c>
      <c r="G219" s="236"/>
      <c r="H219" s="239">
        <v>1691.213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143</v>
      </c>
      <c r="AU219" s="245" t="s">
        <v>81</v>
      </c>
      <c r="AV219" s="13" t="s">
        <v>81</v>
      </c>
      <c r="AW219" s="13" t="s">
        <v>34</v>
      </c>
      <c r="AX219" s="13" t="s">
        <v>72</v>
      </c>
      <c r="AY219" s="245" t="s">
        <v>130</v>
      </c>
    </row>
    <row r="220" s="14" customFormat="1">
      <c r="A220" s="14"/>
      <c r="B220" s="246"/>
      <c r="C220" s="247"/>
      <c r="D220" s="228" t="s">
        <v>143</v>
      </c>
      <c r="E220" s="248" t="s">
        <v>28</v>
      </c>
      <c r="F220" s="249" t="s">
        <v>172</v>
      </c>
      <c r="G220" s="247"/>
      <c r="H220" s="250">
        <v>1691.213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143</v>
      </c>
      <c r="AU220" s="256" t="s">
        <v>81</v>
      </c>
      <c r="AV220" s="14" t="s">
        <v>137</v>
      </c>
      <c r="AW220" s="14" t="s">
        <v>34</v>
      </c>
      <c r="AX220" s="14" t="s">
        <v>79</v>
      </c>
      <c r="AY220" s="256" t="s">
        <v>130</v>
      </c>
    </row>
    <row r="221" s="13" customFormat="1">
      <c r="A221" s="13"/>
      <c r="B221" s="235"/>
      <c r="C221" s="236"/>
      <c r="D221" s="228" t="s">
        <v>143</v>
      </c>
      <c r="E221" s="236"/>
      <c r="F221" s="238" t="s">
        <v>307</v>
      </c>
      <c r="G221" s="236"/>
      <c r="H221" s="239">
        <v>3044.183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143</v>
      </c>
      <c r="AU221" s="245" t="s">
        <v>81</v>
      </c>
      <c r="AV221" s="13" t="s">
        <v>81</v>
      </c>
      <c r="AW221" s="13" t="s">
        <v>4</v>
      </c>
      <c r="AX221" s="13" t="s">
        <v>79</v>
      </c>
      <c r="AY221" s="245" t="s">
        <v>130</v>
      </c>
    </row>
    <row r="222" s="2" customFormat="1" ht="24.15" customHeight="1">
      <c r="A222" s="41"/>
      <c r="B222" s="42"/>
      <c r="C222" s="215" t="s">
        <v>225</v>
      </c>
      <c r="D222" s="215" t="s">
        <v>132</v>
      </c>
      <c r="E222" s="216" t="s">
        <v>308</v>
      </c>
      <c r="F222" s="217" t="s">
        <v>309</v>
      </c>
      <c r="G222" s="218" t="s">
        <v>197</v>
      </c>
      <c r="H222" s="219">
        <v>1294.8130000000001</v>
      </c>
      <c r="I222" s="220"/>
      <c r="J222" s="221">
        <f>ROUND(I222*H222,2)</f>
        <v>0</v>
      </c>
      <c r="K222" s="217" t="s">
        <v>136</v>
      </c>
      <c r="L222" s="47"/>
      <c r="M222" s="222" t="s">
        <v>28</v>
      </c>
      <c r="N222" s="223" t="s">
        <v>43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137</v>
      </c>
      <c r="AT222" s="226" t="s">
        <v>132</v>
      </c>
      <c r="AU222" s="226" t="s">
        <v>81</v>
      </c>
      <c r="AY222" s="20" t="s">
        <v>130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79</v>
      </c>
      <c r="BK222" s="227">
        <f>ROUND(I222*H222,2)</f>
        <v>0</v>
      </c>
      <c r="BL222" s="20" t="s">
        <v>137</v>
      </c>
      <c r="BM222" s="226" t="s">
        <v>310</v>
      </c>
    </row>
    <row r="223" s="2" customFormat="1">
      <c r="A223" s="41"/>
      <c r="B223" s="42"/>
      <c r="C223" s="43"/>
      <c r="D223" s="228" t="s">
        <v>139</v>
      </c>
      <c r="E223" s="43"/>
      <c r="F223" s="229" t="s">
        <v>311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139</v>
      </c>
      <c r="AU223" s="20" t="s">
        <v>81</v>
      </c>
    </row>
    <row r="224" s="2" customFormat="1">
      <c r="A224" s="41"/>
      <c r="B224" s="42"/>
      <c r="C224" s="43"/>
      <c r="D224" s="233" t="s">
        <v>141</v>
      </c>
      <c r="E224" s="43"/>
      <c r="F224" s="234" t="s">
        <v>312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141</v>
      </c>
      <c r="AU224" s="20" t="s">
        <v>81</v>
      </c>
    </row>
    <row r="225" s="15" customFormat="1">
      <c r="A225" s="15"/>
      <c r="B225" s="258"/>
      <c r="C225" s="259"/>
      <c r="D225" s="228" t="s">
        <v>143</v>
      </c>
      <c r="E225" s="260" t="s">
        <v>28</v>
      </c>
      <c r="F225" s="261" t="s">
        <v>313</v>
      </c>
      <c r="G225" s="259"/>
      <c r="H225" s="260" t="s">
        <v>28</v>
      </c>
      <c r="I225" s="262"/>
      <c r="J225" s="259"/>
      <c r="K225" s="259"/>
      <c r="L225" s="263"/>
      <c r="M225" s="264"/>
      <c r="N225" s="265"/>
      <c r="O225" s="265"/>
      <c r="P225" s="265"/>
      <c r="Q225" s="265"/>
      <c r="R225" s="265"/>
      <c r="S225" s="265"/>
      <c r="T225" s="266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7" t="s">
        <v>143</v>
      </c>
      <c r="AU225" s="267" t="s">
        <v>81</v>
      </c>
      <c r="AV225" s="15" t="s">
        <v>79</v>
      </c>
      <c r="AW225" s="15" t="s">
        <v>34</v>
      </c>
      <c r="AX225" s="15" t="s">
        <v>72</v>
      </c>
      <c r="AY225" s="267" t="s">
        <v>130</v>
      </c>
    </row>
    <row r="226" s="13" customFormat="1">
      <c r="A226" s="13"/>
      <c r="B226" s="235"/>
      <c r="C226" s="236"/>
      <c r="D226" s="228" t="s">
        <v>143</v>
      </c>
      <c r="E226" s="237" t="s">
        <v>28</v>
      </c>
      <c r="F226" s="238" t="s">
        <v>314</v>
      </c>
      <c r="G226" s="236"/>
      <c r="H226" s="239">
        <v>764.71199999999999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143</v>
      </c>
      <c r="AU226" s="245" t="s">
        <v>81</v>
      </c>
      <c r="AV226" s="13" t="s">
        <v>81</v>
      </c>
      <c r="AW226" s="13" t="s">
        <v>34</v>
      </c>
      <c r="AX226" s="13" t="s">
        <v>72</v>
      </c>
      <c r="AY226" s="245" t="s">
        <v>130</v>
      </c>
    </row>
    <row r="227" s="13" customFormat="1">
      <c r="A227" s="13"/>
      <c r="B227" s="235"/>
      <c r="C227" s="236"/>
      <c r="D227" s="228" t="s">
        <v>143</v>
      </c>
      <c r="E227" s="237" t="s">
        <v>28</v>
      </c>
      <c r="F227" s="238" t="s">
        <v>315</v>
      </c>
      <c r="G227" s="236"/>
      <c r="H227" s="239">
        <v>19.98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143</v>
      </c>
      <c r="AU227" s="245" t="s">
        <v>81</v>
      </c>
      <c r="AV227" s="13" t="s">
        <v>81</v>
      </c>
      <c r="AW227" s="13" t="s">
        <v>34</v>
      </c>
      <c r="AX227" s="13" t="s">
        <v>72</v>
      </c>
      <c r="AY227" s="245" t="s">
        <v>130</v>
      </c>
    </row>
    <row r="228" s="13" customFormat="1">
      <c r="A228" s="13"/>
      <c r="B228" s="235"/>
      <c r="C228" s="236"/>
      <c r="D228" s="228" t="s">
        <v>143</v>
      </c>
      <c r="E228" s="237" t="s">
        <v>28</v>
      </c>
      <c r="F228" s="238" t="s">
        <v>316</v>
      </c>
      <c r="G228" s="236"/>
      <c r="H228" s="239">
        <v>7.9800000000000004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143</v>
      </c>
      <c r="AU228" s="245" t="s">
        <v>81</v>
      </c>
      <c r="AV228" s="13" t="s">
        <v>81</v>
      </c>
      <c r="AW228" s="13" t="s">
        <v>34</v>
      </c>
      <c r="AX228" s="13" t="s">
        <v>72</v>
      </c>
      <c r="AY228" s="245" t="s">
        <v>130</v>
      </c>
    </row>
    <row r="229" s="13" customFormat="1">
      <c r="A229" s="13"/>
      <c r="B229" s="235"/>
      <c r="C229" s="236"/>
      <c r="D229" s="228" t="s">
        <v>143</v>
      </c>
      <c r="E229" s="237" t="s">
        <v>28</v>
      </c>
      <c r="F229" s="238" t="s">
        <v>317</v>
      </c>
      <c r="G229" s="236"/>
      <c r="H229" s="239">
        <v>227.66399999999999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143</v>
      </c>
      <c r="AU229" s="245" t="s">
        <v>81</v>
      </c>
      <c r="AV229" s="13" t="s">
        <v>81</v>
      </c>
      <c r="AW229" s="13" t="s">
        <v>34</v>
      </c>
      <c r="AX229" s="13" t="s">
        <v>72</v>
      </c>
      <c r="AY229" s="245" t="s">
        <v>130</v>
      </c>
    </row>
    <row r="230" s="13" customFormat="1">
      <c r="A230" s="13"/>
      <c r="B230" s="235"/>
      <c r="C230" s="236"/>
      <c r="D230" s="228" t="s">
        <v>143</v>
      </c>
      <c r="E230" s="237" t="s">
        <v>28</v>
      </c>
      <c r="F230" s="238" t="s">
        <v>211</v>
      </c>
      <c r="G230" s="236"/>
      <c r="H230" s="239">
        <v>167.96000000000001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143</v>
      </c>
      <c r="AU230" s="245" t="s">
        <v>81</v>
      </c>
      <c r="AV230" s="13" t="s">
        <v>81</v>
      </c>
      <c r="AW230" s="13" t="s">
        <v>34</v>
      </c>
      <c r="AX230" s="13" t="s">
        <v>72</v>
      </c>
      <c r="AY230" s="245" t="s">
        <v>130</v>
      </c>
    </row>
    <row r="231" s="13" customFormat="1">
      <c r="A231" s="13"/>
      <c r="B231" s="235"/>
      <c r="C231" s="236"/>
      <c r="D231" s="228" t="s">
        <v>143</v>
      </c>
      <c r="E231" s="237" t="s">
        <v>28</v>
      </c>
      <c r="F231" s="238" t="s">
        <v>212</v>
      </c>
      <c r="G231" s="236"/>
      <c r="H231" s="239">
        <v>8.5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143</v>
      </c>
      <c r="AU231" s="245" t="s">
        <v>81</v>
      </c>
      <c r="AV231" s="13" t="s">
        <v>81</v>
      </c>
      <c r="AW231" s="13" t="s">
        <v>34</v>
      </c>
      <c r="AX231" s="13" t="s">
        <v>72</v>
      </c>
      <c r="AY231" s="245" t="s">
        <v>130</v>
      </c>
    </row>
    <row r="232" s="13" customFormat="1">
      <c r="A232" s="13"/>
      <c r="B232" s="235"/>
      <c r="C232" s="236"/>
      <c r="D232" s="228" t="s">
        <v>143</v>
      </c>
      <c r="E232" s="237" t="s">
        <v>28</v>
      </c>
      <c r="F232" s="238" t="s">
        <v>213</v>
      </c>
      <c r="G232" s="236"/>
      <c r="H232" s="239">
        <v>5.4400000000000004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143</v>
      </c>
      <c r="AU232" s="245" t="s">
        <v>81</v>
      </c>
      <c r="AV232" s="13" t="s">
        <v>81</v>
      </c>
      <c r="AW232" s="13" t="s">
        <v>34</v>
      </c>
      <c r="AX232" s="13" t="s">
        <v>72</v>
      </c>
      <c r="AY232" s="245" t="s">
        <v>130</v>
      </c>
    </row>
    <row r="233" s="13" customFormat="1">
      <c r="A233" s="13"/>
      <c r="B233" s="235"/>
      <c r="C233" s="236"/>
      <c r="D233" s="228" t="s">
        <v>143</v>
      </c>
      <c r="E233" s="237" t="s">
        <v>28</v>
      </c>
      <c r="F233" s="238" t="s">
        <v>318</v>
      </c>
      <c r="G233" s="236"/>
      <c r="H233" s="239">
        <v>43.200000000000003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143</v>
      </c>
      <c r="AU233" s="245" t="s">
        <v>81</v>
      </c>
      <c r="AV233" s="13" t="s">
        <v>81</v>
      </c>
      <c r="AW233" s="13" t="s">
        <v>34</v>
      </c>
      <c r="AX233" s="13" t="s">
        <v>72</v>
      </c>
      <c r="AY233" s="245" t="s">
        <v>130</v>
      </c>
    </row>
    <row r="234" s="15" customFormat="1">
      <c r="A234" s="15"/>
      <c r="B234" s="258"/>
      <c r="C234" s="259"/>
      <c r="D234" s="228" t="s">
        <v>143</v>
      </c>
      <c r="E234" s="260" t="s">
        <v>28</v>
      </c>
      <c r="F234" s="261" t="s">
        <v>319</v>
      </c>
      <c r="G234" s="259"/>
      <c r="H234" s="260" t="s">
        <v>28</v>
      </c>
      <c r="I234" s="262"/>
      <c r="J234" s="259"/>
      <c r="K234" s="259"/>
      <c r="L234" s="263"/>
      <c r="M234" s="264"/>
      <c r="N234" s="265"/>
      <c r="O234" s="265"/>
      <c r="P234" s="265"/>
      <c r="Q234" s="265"/>
      <c r="R234" s="265"/>
      <c r="S234" s="265"/>
      <c r="T234" s="26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7" t="s">
        <v>143</v>
      </c>
      <c r="AU234" s="267" t="s">
        <v>81</v>
      </c>
      <c r="AV234" s="15" t="s">
        <v>79</v>
      </c>
      <c r="AW234" s="15" t="s">
        <v>34</v>
      </c>
      <c r="AX234" s="15" t="s">
        <v>72</v>
      </c>
      <c r="AY234" s="267" t="s">
        <v>130</v>
      </c>
    </row>
    <row r="235" s="13" customFormat="1">
      <c r="A235" s="13"/>
      <c r="B235" s="235"/>
      <c r="C235" s="236"/>
      <c r="D235" s="228" t="s">
        <v>143</v>
      </c>
      <c r="E235" s="237" t="s">
        <v>28</v>
      </c>
      <c r="F235" s="238" t="s">
        <v>320</v>
      </c>
      <c r="G235" s="236"/>
      <c r="H235" s="239">
        <v>-11.109999999999999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143</v>
      </c>
      <c r="AU235" s="245" t="s">
        <v>81</v>
      </c>
      <c r="AV235" s="13" t="s">
        <v>81</v>
      </c>
      <c r="AW235" s="13" t="s">
        <v>34</v>
      </c>
      <c r="AX235" s="13" t="s">
        <v>72</v>
      </c>
      <c r="AY235" s="245" t="s">
        <v>130</v>
      </c>
    </row>
    <row r="236" s="16" customFormat="1">
      <c r="A236" s="16"/>
      <c r="B236" s="268"/>
      <c r="C236" s="269"/>
      <c r="D236" s="228" t="s">
        <v>143</v>
      </c>
      <c r="E236" s="270" t="s">
        <v>28</v>
      </c>
      <c r="F236" s="271" t="s">
        <v>321</v>
      </c>
      <c r="G236" s="269"/>
      <c r="H236" s="272">
        <v>1234.3260000000003</v>
      </c>
      <c r="I236" s="273"/>
      <c r="J236" s="269"/>
      <c r="K236" s="269"/>
      <c r="L236" s="274"/>
      <c r="M236" s="275"/>
      <c r="N236" s="276"/>
      <c r="O236" s="276"/>
      <c r="P236" s="276"/>
      <c r="Q236" s="276"/>
      <c r="R236" s="276"/>
      <c r="S236" s="276"/>
      <c r="T236" s="277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78" t="s">
        <v>143</v>
      </c>
      <c r="AU236" s="278" t="s">
        <v>81</v>
      </c>
      <c r="AV236" s="16" t="s">
        <v>149</v>
      </c>
      <c r="AW236" s="16" t="s">
        <v>34</v>
      </c>
      <c r="AX236" s="16" t="s">
        <v>72</v>
      </c>
      <c r="AY236" s="278" t="s">
        <v>130</v>
      </c>
    </row>
    <row r="237" s="15" customFormat="1">
      <c r="A237" s="15"/>
      <c r="B237" s="258"/>
      <c r="C237" s="259"/>
      <c r="D237" s="228" t="s">
        <v>143</v>
      </c>
      <c r="E237" s="260" t="s">
        <v>28</v>
      </c>
      <c r="F237" s="261" t="s">
        <v>322</v>
      </c>
      <c r="G237" s="259"/>
      <c r="H237" s="260" t="s">
        <v>28</v>
      </c>
      <c r="I237" s="262"/>
      <c r="J237" s="259"/>
      <c r="K237" s="259"/>
      <c r="L237" s="263"/>
      <c r="M237" s="264"/>
      <c r="N237" s="265"/>
      <c r="O237" s="265"/>
      <c r="P237" s="265"/>
      <c r="Q237" s="265"/>
      <c r="R237" s="265"/>
      <c r="S237" s="265"/>
      <c r="T237" s="26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7" t="s">
        <v>143</v>
      </c>
      <c r="AU237" s="267" t="s">
        <v>81</v>
      </c>
      <c r="AV237" s="15" t="s">
        <v>79</v>
      </c>
      <c r="AW237" s="15" t="s">
        <v>34</v>
      </c>
      <c r="AX237" s="15" t="s">
        <v>72</v>
      </c>
      <c r="AY237" s="267" t="s">
        <v>130</v>
      </c>
    </row>
    <row r="238" s="13" customFormat="1">
      <c r="A238" s="13"/>
      <c r="B238" s="235"/>
      <c r="C238" s="236"/>
      <c r="D238" s="228" t="s">
        <v>143</v>
      </c>
      <c r="E238" s="237" t="s">
        <v>28</v>
      </c>
      <c r="F238" s="238" t="s">
        <v>323</v>
      </c>
      <c r="G238" s="236"/>
      <c r="H238" s="239">
        <v>42.408000000000001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143</v>
      </c>
      <c r="AU238" s="245" t="s">
        <v>81</v>
      </c>
      <c r="AV238" s="13" t="s">
        <v>81</v>
      </c>
      <c r="AW238" s="13" t="s">
        <v>34</v>
      </c>
      <c r="AX238" s="13" t="s">
        <v>72</v>
      </c>
      <c r="AY238" s="245" t="s">
        <v>130</v>
      </c>
    </row>
    <row r="239" s="13" customFormat="1">
      <c r="A239" s="13"/>
      <c r="B239" s="235"/>
      <c r="C239" s="236"/>
      <c r="D239" s="228" t="s">
        <v>143</v>
      </c>
      <c r="E239" s="237" t="s">
        <v>28</v>
      </c>
      <c r="F239" s="238" t="s">
        <v>324</v>
      </c>
      <c r="G239" s="236"/>
      <c r="H239" s="239">
        <v>18.079000000000001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143</v>
      </c>
      <c r="AU239" s="245" t="s">
        <v>81</v>
      </c>
      <c r="AV239" s="13" t="s">
        <v>81</v>
      </c>
      <c r="AW239" s="13" t="s">
        <v>34</v>
      </c>
      <c r="AX239" s="13" t="s">
        <v>72</v>
      </c>
      <c r="AY239" s="245" t="s">
        <v>130</v>
      </c>
    </row>
    <row r="240" s="16" customFormat="1">
      <c r="A240" s="16"/>
      <c r="B240" s="268"/>
      <c r="C240" s="269"/>
      <c r="D240" s="228" t="s">
        <v>143</v>
      </c>
      <c r="E240" s="270" t="s">
        <v>28</v>
      </c>
      <c r="F240" s="271" t="s">
        <v>321</v>
      </c>
      <c r="G240" s="269"/>
      <c r="H240" s="272">
        <v>60.487000000000002</v>
      </c>
      <c r="I240" s="273"/>
      <c r="J240" s="269"/>
      <c r="K240" s="269"/>
      <c r="L240" s="274"/>
      <c r="M240" s="275"/>
      <c r="N240" s="276"/>
      <c r="O240" s="276"/>
      <c r="P240" s="276"/>
      <c r="Q240" s="276"/>
      <c r="R240" s="276"/>
      <c r="S240" s="276"/>
      <c r="T240" s="277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78" t="s">
        <v>143</v>
      </c>
      <c r="AU240" s="278" t="s">
        <v>81</v>
      </c>
      <c r="AV240" s="16" t="s">
        <v>149</v>
      </c>
      <c r="AW240" s="16" t="s">
        <v>34</v>
      </c>
      <c r="AX240" s="16" t="s">
        <v>72</v>
      </c>
      <c r="AY240" s="278" t="s">
        <v>130</v>
      </c>
    </row>
    <row r="241" s="14" customFormat="1">
      <c r="A241" s="14"/>
      <c r="B241" s="246"/>
      <c r="C241" s="247"/>
      <c r="D241" s="228" t="s">
        <v>143</v>
      </c>
      <c r="E241" s="248" t="s">
        <v>28</v>
      </c>
      <c r="F241" s="249" t="s">
        <v>172</v>
      </c>
      <c r="G241" s="247"/>
      <c r="H241" s="250">
        <v>1294.8130000000001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143</v>
      </c>
      <c r="AU241" s="256" t="s">
        <v>81</v>
      </c>
      <c r="AV241" s="14" t="s">
        <v>137</v>
      </c>
      <c r="AW241" s="14" t="s">
        <v>34</v>
      </c>
      <c r="AX241" s="14" t="s">
        <v>79</v>
      </c>
      <c r="AY241" s="256" t="s">
        <v>130</v>
      </c>
    </row>
    <row r="242" s="2" customFormat="1" ht="16.5" customHeight="1">
      <c r="A242" s="41"/>
      <c r="B242" s="42"/>
      <c r="C242" s="279" t="s">
        <v>325</v>
      </c>
      <c r="D242" s="279" t="s">
        <v>326</v>
      </c>
      <c r="E242" s="280" t="s">
        <v>327</v>
      </c>
      <c r="F242" s="281" t="s">
        <v>328</v>
      </c>
      <c r="G242" s="282" t="s">
        <v>302</v>
      </c>
      <c r="H242" s="283">
        <v>2468.652</v>
      </c>
      <c r="I242" s="284"/>
      <c r="J242" s="285">
        <f>ROUND(I242*H242,2)</f>
        <v>0</v>
      </c>
      <c r="K242" s="281" t="s">
        <v>136</v>
      </c>
      <c r="L242" s="286"/>
      <c r="M242" s="287" t="s">
        <v>28</v>
      </c>
      <c r="N242" s="288" t="s">
        <v>43</v>
      </c>
      <c r="O242" s="87"/>
      <c r="P242" s="224">
        <f>O242*H242</f>
        <v>0</v>
      </c>
      <c r="Q242" s="224">
        <v>1</v>
      </c>
      <c r="R242" s="224">
        <f>Q242*H242</f>
        <v>2468.652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186</v>
      </c>
      <c r="AT242" s="226" t="s">
        <v>326</v>
      </c>
      <c r="AU242" s="226" t="s">
        <v>81</v>
      </c>
      <c r="AY242" s="20" t="s">
        <v>130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79</v>
      </c>
      <c r="BK242" s="227">
        <f>ROUND(I242*H242,2)</f>
        <v>0</v>
      </c>
      <c r="BL242" s="20" t="s">
        <v>137</v>
      </c>
      <c r="BM242" s="226" t="s">
        <v>329</v>
      </c>
    </row>
    <row r="243" s="2" customFormat="1">
      <c r="A243" s="41"/>
      <c r="B243" s="42"/>
      <c r="C243" s="43"/>
      <c r="D243" s="228" t="s">
        <v>139</v>
      </c>
      <c r="E243" s="43"/>
      <c r="F243" s="229" t="s">
        <v>328</v>
      </c>
      <c r="G243" s="43"/>
      <c r="H243" s="43"/>
      <c r="I243" s="230"/>
      <c r="J243" s="43"/>
      <c r="K243" s="43"/>
      <c r="L243" s="47"/>
      <c r="M243" s="231"/>
      <c r="N243" s="232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139</v>
      </c>
      <c r="AU243" s="20" t="s">
        <v>81</v>
      </c>
    </row>
    <row r="244" s="13" customFormat="1">
      <c r="A244" s="13"/>
      <c r="B244" s="235"/>
      <c r="C244" s="236"/>
      <c r="D244" s="228" t="s">
        <v>143</v>
      </c>
      <c r="E244" s="237" t="s">
        <v>28</v>
      </c>
      <c r="F244" s="238" t="s">
        <v>330</v>
      </c>
      <c r="G244" s="236"/>
      <c r="H244" s="239">
        <v>1234.326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143</v>
      </c>
      <c r="AU244" s="245" t="s">
        <v>81</v>
      </c>
      <c r="AV244" s="13" t="s">
        <v>81</v>
      </c>
      <c r="AW244" s="13" t="s">
        <v>34</v>
      </c>
      <c r="AX244" s="13" t="s">
        <v>72</v>
      </c>
      <c r="AY244" s="245" t="s">
        <v>130</v>
      </c>
    </row>
    <row r="245" s="14" customFormat="1">
      <c r="A245" s="14"/>
      <c r="B245" s="246"/>
      <c r="C245" s="247"/>
      <c r="D245" s="228" t="s">
        <v>143</v>
      </c>
      <c r="E245" s="248" t="s">
        <v>28</v>
      </c>
      <c r="F245" s="249" t="s">
        <v>172</v>
      </c>
      <c r="G245" s="247"/>
      <c r="H245" s="250">
        <v>1234.326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143</v>
      </c>
      <c r="AU245" s="256" t="s">
        <v>81</v>
      </c>
      <c r="AV245" s="14" t="s">
        <v>137</v>
      </c>
      <c r="AW245" s="14" t="s">
        <v>34</v>
      </c>
      <c r="AX245" s="14" t="s">
        <v>79</v>
      </c>
      <c r="AY245" s="256" t="s">
        <v>130</v>
      </c>
    </row>
    <row r="246" s="13" customFormat="1">
      <c r="A246" s="13"/>
      <c r="B246" s="235"/>
      <c r="C246" s="236"/>
      <c r="D246" s="228" t="s">
        <v>143</v>
      </c>
      <c r="E246" s="236"/>
      <c r="F246" s="238" t="s">
        <v>331</v>
      </c>
      <c r="G246" s="236"/>
      <c r="H246" s="239">
        <v>2468.652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143</v>
      </c>
      <c r="AU246" s="245" t="s">
        <v>81</v>
      </c>
      <c r="AV246" s="13" t="s">
        <v>81</v>
      </c>
      <c r="AW246" s="13" t="s">
        <v>4</v>
      </c>
      <c r="AX246" s="13" t="s">
        <v>79</v>
      </c>
      <c r="AY246" s="245" t="s">
        <v>130</v>
      </c>
    </row>
    <row r="247" s="2" customFormat="1" ht="24.15" customHeight="1">
      <c r="A247" s="41"/>
      <c r="B247" s="42"/>
      <c r="C247" s="215" t="s">
        <v>234</v>
      </c>
      <c r="D247" s="215" t="s">
        <v>132</v>
      </c>
      <c r="E247" s="216" t="s">
        <v>332</v>
      </c>
      <c r="F247" s="217" t="s">
        <v>333</v>
      </c>
      <c r="G247" s="218" t="s">
        <v>197</v>
      </c>
      <c r="H247" s="219">
        <v>336.40699999999998</v>
      </c>
      <c r="I247" s="220"/>
      <c r="J247" s="221">
        <f>ROUND(I247*H247,2)</f>
        <v>0</v>
      </c>
      <c r="K247" s="217" t="s">
        <v>136</v>
      </c>
      <c r="L247" s="47"/>
      <c r="M247" s="222" t="s">
        <v>28</v>
      </c>
      <c r="N247" s="223" t="s">
        <v>43</v>
      </c>
      <c r="O247" s="87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137</v>
      </c>
      <c r="AT247" s="226" t="s">
        <v>132</v>
      </c>
      <c r="AU247" s="226" t="s">
        <v>81</v>
      </c>
      <c r="AY247" s="20" t="s">
        <v>130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137</v>
      </c>
      <c r="BM247" s="226" t="s">
        <v>334</v>
      </c>
    </row>
    <row r="248" s="2" customFormat="1">
      <c r="A248" s="41"/>
      <c r="B248" s="42"/>
      <c r="C248" s="43"/>
      <c r="D248" s="228" t="s">
        <v>139</v>
      </c>
      <c r="E248" s="43"/>
      <c r="F248" s="229" t="s">
        <v>335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139</v>
      </c>
      <c r="AU248" s="20" t="s">
        <v>81</v>
      </c>
    </row>
    <row r="249" s="2" customFormat="1">
      <c r="A249" s="41"/>
      <c r="B249" s="42"/>
      <c r="C249" s="43"/>
      <c r="D249" s="233" t="s">
        <v>141</v>
      </c>
      <c r="E249" s="43"/>
      <c r="F249" s="234" t="s">
        <v>336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141</v>
      </c>
      <c r="AU249" s="20" t="s">
        <v>81</v>
      </c>
    </row>
    <row r="250" s="13" customFormat="1">
      <c r="A250" s="13"/>
      <c r="B250" s="235"/>
      <c r="C250" s="236"/>
      <c r="D250" s="228" t="s">
        <v>143</v>
      </c>
      <c r="E250" s="237" t="s">
        <v>28</v>
      </c>
      <c r="F250" s="238" t="s">
        <v>337</v>
      </c>
      <c r="G250" s="236"/>
      <c r="H250" s="239">
        <v>254.88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143</v>
      </c>
      <c r="AU250" s="245" t="s">
        <v>81</v>
      </c>
      <c r="AV250" s="13" t="s">
        <v>81</v>
      </c>
      <c r="AW250" s="13" t="s">
        <v>34</v>
      </c>
      <c r="AX250" s="13" t="s">
        <v>72</v>
      </c>
      <c r="AY250" s="245" t="s">
        <v>130</v>
      </c>
    </row>
    <row r="251" s="13" customFormat="1">
      <c r="A251" s="13"/>
      <c r="B251" s="235"/>
      <c r="C251" s="236"/>
      <c r="D251" s="228" t="s">
        <v>143</v>
      </c>
      <c r="E251" s="237" t="s">
        <v>28</v>
      </c>
      <c r="F251" s="238" t="s">
        <v>338</v>
      </c>
      <c r="G251" s="236"/>
      <c r="H251" s="239">
        <v>10.560000000000001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143</v>
      </c>
      <c r="AU251" s="245" t="s">
        <v>81</v>
      </c>
      <c r="AV251" s="13" t="s">
        <v>81</v>
      </c>
      <c r="AW251" s="13" t="s">
        <v>34</v>
      </c>
      <c r="AX251" s="13" t="s">
        <v>72</v>
      </c>
      <c r="AY251" s="245" t="s">
        <v>130</v>
      </c>
    </row>
    <row r="252" s="13" customFormat="1">
      <c r="A252" s="13"/>
      <c r="B252" s="235"/>
      <c r="C252" s="236"/>
      <c r="D252" s="228" t="s">
        <v>143</v>
      </c>
      <c r="E252" s="237" t="s">
        <v>28</v>
      </c>
      <c r="F252" s="238" t="s">
        <v>339</v>
      </c>
      <c r="G252" s="236"/>
      <c r="H252" s="239">
        <v>106.577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143</v>
      </c>
      <c r="AU252" s="245" t="s">
        <v>81</v>
      </c>
      <c r="AV252" s="13" t="s">
        <v>81</v>
      </c>
      <c r="AW252" s="13" t="s">
        <v>34</v>
      </c>
      <c r="AX252" s="13" t="s">
        <v>72</v>
      </c>
      <c r="AY252" s="245" t="s">
        <v>130</v>
      </c>
    </row>
    <row r="253" s="16" customFormat="1">
      <c r="A253" s="16"/>
      <c r="B253" s="268"/>
      <c r="C253" s="269"/>
      <c r="D253" s="228" t="s">
        <v>143</v>
      </c>
      <c r="E253" s="270" t="s">
        <v>28</v>
      </c>
      <c r="F253" s="271" t="s">
        <v>321</v>
      </c>
      <c r="G253" s="269"/>
      <c r="H253" s="272">
        <v>372.017</v>
      </c>
      <c r="I253" s="273"/>
      <c r="J253" s="269"/>
      <c r="K253" s="269"/>
      <c r="L253" s="274"/>
      <c r="M253" s="275"/>
      <c r="N253" s="276"/>
      <c r="O253" s="276"/>
      <c r="P253" s="276"/>
      <c r="Q253" s="276"/>
      <c r="R253" s="276"/>
      <c r="S253" s="276"/>
      <c r="T253" s="277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78" t="s">
        <v>143</v>
      </c>
      <c r="AU253" s="278" t="s">
        <v>81</v>
      </c>
      <c r="AV253" s="16" t="s">
        <v>149</v>
      </c>
      <c r="AW253" s="16" t="s">
        <v>34</v>
      </c>
      <c r="AX253" s="16" t="s">
        <v>72</v>
      </c>
      <c r="AY253" s="278" t="s">
        <v>130</v>
      </c>
    </row>
    <row r="254" s="15" customFormat="1">
      <c r="A254" s="15"/>
      <c r="B254" s="258"/>
      <c r="C254" s="259"/>
      <c r="D254" s="228" t="s">
        <v>143</v>
      </c>
      <c r="E254" s="260" t="s">
        <v>28</v>
      </c>
      <c r="F254" s="261" t="s">
        <v>340</v>
      </c>
      <c r="G254" s="259"/>
      <c r="H254" s="260" t="s">
        <v>28</v>
      </c>
      <c r="I254" s="262"/>
      <c r="J254" s="259"/>
      <c r="K254" s="259"/>
      <c r="L254" s="263"/>
      <c r="M254" s="264"/>
      <c r="N254" s="265"/>
      <c r="O254" s="265"/>
      <c r="P254" s="265"/>
      <c r="Q254" s="265"/>
      <c r="R254" s="265"/>
      <c r="S254" s="265"/>
      <c r="T254" s="266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7" t="s">
        <v>143</v>
      </c>
      <c r="AU254" s="267" t="s">
        <v>81</v>
      </c>
      <c r="AV254" s="15" t="s">
        <v>79</v>
      </c>
      <c r="AW254" s="15" t="s">
        <v>34</v>
      </c>
      <c r="AX254" s="15" t="s">
        <v>72</v>
      </c>
      <c r="AY254" s="267" t="s">
        <v>130</v>
      </c>
    </row>
    <row r="255" s="13" customFormat="1">
      <c r="A255" s="13"/>
      <c r="B255" s="235"/>
      <c r="C255" s="236"/>
      <c r="D255" s="228" t="s">
        <v>143</v>
      </c>
      <c r="E255" s="237" t="s">
        <v>28</v>
      </c>
      <c r="F255" s="238" t="s">
        <v>341</v>
      </c>
      <c r="G255" s="236"/>
      <c r="H255" s="239">
        <v>-35.609999999999999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143</v>
      </c>
      <c r="AU255" s="245" t="s">
        <v>81</v>
      </c>
      <c r="AV255" s="13" t="s">
        <v>81</v>
      </c>
      <c r="AW255" s="13" t="s">
        <v>34</v>
      </c>
      <c r="AX255" s="13" t="s">
        <v>72</v>
      </c>
      <c r="AY255" s="245" t="s">
        <v>130</v>
      </c>
    </row>
    <row r="256" s="14" customFormat="1">
      <c r="A256" s="14"/>
      <c r="B256" s="246"/>
      <c r="C256" s="247"/>
      <c r="D256" s="228" t="s">
        <v>143</v>
      </c>
      <c r="E256" s="248" t="s">
        <v>28</v>
      </c>
      <c r="F256" s="249" t="s">
        <v>172</v>
      </c>
      <c r="G256" s="247"/>
      <c r="H256" s="250">
        <v>336.40699999999998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143</v>
      </c>
      <c r="AU256" s="256" t="s">
        <v>81</v>
      </c>
      <c r="AV256" s="14" t="s">
        <v>137</v>
      </c>
      <c r="AW256" s="14" t="s">
        <v>34</v>
      </c>
      <c r="AX256" s="14" t="s">
        <v>79</v>
      </c>
      <c r="AY256" s="256" t="s">
        <v>130</v>
      </c>
    </row>
    <row r="257" s="2" customFormat="1" ht="16.5" customHeight="1">
      <c r="A257" s="41"/>
      <c r="B257" s="42"/>
      <c r="C257" s="279" t="s">
        <v>342</v>
      </c>
      <c r="D257" s="279" t="s">
        <v>326</v>
      </c>
      <c r="E257" s="280" t="s">
        <v>343</v>
      </c>
      <c r="F257" s="281" t="s">
        <v>344</v>
      </c>
      <c r="G257" s="282" t="s">
        <v>302</v>
      </c>
      <c r="H257" s="283">
        <v>672.81399999999996</v>
      </c>
      <c r="I257" s="284"/>
      <c r="J257" s="285">
        <f>ROUND(I257*H257,2)</f>
        <v>0</v>
      </c>
      <c r="K257" s="281" t="s">
        <v>136</v>
      </c>
      <c r="L257" s="286"/>
      <c r="M257" s="287" t="s">
        <v>28</v>
      </c>
      <c r="N257" s="288" t="s">
        <v>43</v>
      </c>
      <c r="O257" s="87"/>
      <c r="P257" s="224">
        <f>O257*H257</f>
        <v>0</v>
      </c>
      <c r="Q257" s="224">
        <v>1</v>
      </c>
      <c r="R257" s="224">
        <f>Q257*H257</f>
        <v>672.81399999999996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186</v>
      </c>
      <c r="AT257" s="226" t="s">
        <v>326</v>
      </c>
      <c r="AU257" s="226" t="s">
        <v>81</v>
      </c>
      <c r="AY257" s="20" t="s">
        <v>130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137</v>
      </c>
      <c r="BM257" s="226" t="s">
        <v>345</v>
      </c>
    </row>
    <row r="258" s="2" customFormat="1">
      <c r="A258" s="41"/>
      <c r="B258" s="42"/>
      <c r="C258" s="43"/>
      <c r="D258" s="228" t="s">
        <v>139</v>
      </c>
      <c r="E258" s="43"/>
      <c r="F258" s="229" t="s">
        <v>344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139</v>
      </c>
      <c r="AU258" s="20" t="s">
        <v>81</v>
      </c>
    </row>
    <row r="259" s="13" customFormat="1">
      <c r="A259" s="13"/>
      <c r="B259" s="235"/>
      <c r="C259" s="236"/>
      <c r="D259" s="228" t="s">
        <v>143</v>
      </c>
      <c r="E259" s="237" t="s">
        <v>28</v>
      </c>
      <c r="F259" s="238" t="s">
        <v>346</v>
      </c>
      <c r="G259" s="236"/>
      <c r="H259" s="239">
        <v>336.40699999999998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143</v>
      </c>
      <c r="AU259" s="245" t="s">
        <v>81</v>
      </c>
      <c r="AV259" s="13" t="s">
        <v>81</v>
      </c>
      <c r="AW259" s="13" t="s">
        <v>34</v>
      </c>
      <c r="AX259" s="13" t="s">
        <v>72</v>
      </c>
      <c r="AY259" s="245" t="s">
        <v>130</v>
      </c>
    </row>
    <row r="260" s="14" customFormat="1">
      <c r="A260" s="14"/>
      <c r="B260" s="246"/>
      <c r="C260" s="247"/>
      <c r="D260" s="228" t="s">
        <v>143</v>
      </c>
      <c r="E260" s="248" t="s">
        <v>28</v>
      </c>
      <c r="F260" s="249" t="s">
        <v>172</v>
      </c>
      <c r="G260" s="247"/>
      <c r="H260" s="250">
        <v>336.40699999999998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6" t="s">
        <v>143</v>
      </c>
      <c r="AU260" s="256" t="s">
        <v>81</v>
      </c>
      <c r="AV260" s="14" t="s">
        <v>137</v>
      </c>
      <c r="AW260" s="14" t="s">
        <v>34</v>
      </c>
      <c r="AX260" s="14" t="s">
        <v>79</v>
      </c>
      <c r="AY260" s="256" t="s">
        <v>130</v>
      </c>
    </row>
    <row r="261" s="13" customFormat="1">
      <c r="A261" s="13"/>
      <c r="B261" s="235"/>
      <c r="C261" s="236"/>
      <c r="D261" s="228" t="s">
        <v>143</v>
      </c>
      <c r="E261" s="236"/>
      <c r="F261" s="238" t="s">
        <v>347</v>
      </c>
      <c r="G261" s="236"/>
      <c r="H261" s="239">
        <v>672.81399999999996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143</v>
      </c>
      <c r="AU261" s="245" t="s">
        <v>81</v>
      </c>
      <c r="AV261" s="13" t="s">
        <v>81</v>
      </c>
      <c r="AW261" s="13" t="s">
        <v>4</v>
      </c>
      <c r="AX261" s="13" t="s">
        <v>79</v>
      </c>
      <c r="AY261" s="245" t="s">
        <v>130</v>
      </c>
    </row>
    <row r="262" s="2" customFormat="1" ht="37.8" customHeight="1">
      <c r="A262" s="41"/>
      <c r="B262" s="42"/>
      <c r="C262" s="215" t="s">
        <v>348</v>
      </c>
      <c r="D262" s="215" t="s">
        <v>132</v>
      </c>
      <c r="E262" s="216" t="s">
        <v>349</v>
      </c>
      <c r="F262" s="217" t="s">
        <v>350</v>
      </c>
      <c r="G262" s="218" t="s">
        <v>189</v>
      </c>
      <c r="H262" s="219">
        <v>136.80000000000001</v>
      </c>
      <c r="I262" s="220"/>
      <c r="J262" s="221">
        <f>ROUND(I262*H262,2)</f>
        <v>0</v>
      </c>
      <c r="K262" s="217" t="s">
        <v>136</v>
      </c>
      <c r="L262" s="47"/>
      <c r="M262" s="222" t="s">
        <v>28</v>
      </c>
      <c r="N262" s="223" t="s">
        <v>43</v>
      </c>
      <c r="O262" s="87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137</v>
      </c>
      <c r="AT262" s="226" t="s">
        <v>132</v>
      </c>
      <c r="AU262" s="226" t="s">
        <v>81</v>
      </c>
      <c r="AY262" s="20" t="s">
        <v>130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79</v>
      </c>
      <c r="BK262" s="227">
        <f>ROUND(I262*H262,2)</f>
        <v>0</v>
      </c>
      <c r="BL262" s="20" t="s">
        <v>137</v>
      </c>
      <c r="BM262" s="226" t="s">
        <v>351</v>
      </c>
    </row>
    <row r="263" s="2" customFormat="1">
      <c r="A263" s="41"/>
      <c r="B263" s="42"/>
      <c r="C263" s="43"/>
      <c r="D263" s="228" t="s">
        <v>139</v>
      </c>
      <c r="E263" s="43"/>
      <c r="F263" s="229" t="s">
        <v>352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139</v>
      </c>
      <c r="AU263" s="20" t="s">
        <v>81</v>
      </c>
    </row>
    <row r="264" s="2" customFormat="1">
      <c r="A264" s="41"/>
      <c r="B264" s="42"/>
      <c r="C264" s="43"/>
      <c r="D264" s="233" t="s">
        <v>141</v>
      </c>
      <c r="E264" s="43"/>
      <c r="F264" s="234" t="s">
        <v>353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141</v>
      </c>
      <c r="AU264" s="20" t="s">
        <v>81</v>
      </c>
    </row>
    <row r="265" s="13" customFormat="1">
      <c r="A265" s="13"/>
      <c r="B265" s="235"/>
      <c r="C265" s="236"/>
      <c r="D265" s="228" t="s">
        <v>143</v>
      </c>
      <c r="E265" s="237" t="s">
        <v>28</v>
      </c>
      <c r="F265" s="238" t="s">
        <v>354</v>
      </c>
      <c r="G265" s="236"/>
      <c r="H265" s="239">
        <v>136.80000000000001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143</v>
      </c>
      <c r="AU265" s="245" t="s">
        <v>81</v>
      </c>
      <c r="AV265" s="13" t="s">
        <v>81</v>
      </c>
      <c r="AW265" s="13" t="s">
        <v>34</v>
      </c>
      <c r="AX265" s="13" t="s">
        <v>72</v>
      </c>
      <c r="AY265" s="245" t="s">
        <v>130</v>
      </c>
    </row>
    <row r="266" s="14" customFormat="1">
      <c r="A266" s="14"/>
      <c r="B266" s="246"/>
      <c r="C266" s="247"/>
      <c r="D266" s="228" t="s">
        <v>143</v>
      </c>
      <c r="E266" s="248" t="s">
        <v>28</v>
      </c>
      <c r="F266" s="249" t="s">
        <v>283</v>
      </c>
      <c r="G266" s="247"/>
      <c r="H266" s="250">
        <v>136.80000000000001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6" t="s">
        <v>143</v>
      </c>
      <c r="AU266" s="256" t="s">
        <v>81</v>
      </c>
      <c r="AV266" s="14" t="s">
        <v>137</v>
      </c>
      <c r="AW266" s="14" t="s">
        <v>34</v>
      </c>
      <c r="AX266" s="14" t="s">
        <v>79</v>
      </c>
      <c r="AY266" s="256" t="s">
        <v>130</v>
      </c>
    </row>
    <row r="267" s="2" customFormat="1" ht="24.15" customHeight="1">
      <c r="A267" s="41"/>
      <c r="B267" s="42"/>
      <c r="C267" s="215" t="s">
        <v>355</v>
      </c>
      <c r="D267" s="215" t="s">
        <v>132</v>
      </c>
      <c r="E267" s="216" t="s">
        <v>356</v>
      </c>
      <c r="F267" s="217" t="s">
        <v>357</v>
      </c>
      <c r="G267" s="218" t="s">
        <v>189</v>
      </c>
      <c r="H267" s="219">
        <v>136.80000000000001</v>
      </c>
      <c r="I267" s="220"/>
      <c r="J267" s="221">
        <f>ROUND(I267*H267,2)</f>
        <v>0</v>
      </c>
      <c r="K267" s="217" t="s">
        <v>136</v>
      </c>
      <c r="L267" s="47"/>
      <c r="M267" s="222" t="s">
        <v>28</v>
      </c>
      <c r="N267" s="223" t="s">
        <v>43</v>
      </c>
      <c r="O267" s="87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137</v>
      </c>
      <c r="AT267" s="226" t="s">
        <v>132</v>
      </c>
      <c r="AU267" s="226" t="s">
        <v>81</v>
      </c>
      <c r="AY267" s="20" t="s">
        <v>130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79</v>
      </c>
      <c r="BK267" s="227">
        <f>ROUND(I267*H267,2)</f>
        <v>0</v>
      </c>
      <c r="BL267" s="20" t="s">
        <v>137</v>
      </c>
      <c r="BM267" s="226" t="s">
        <v>358</v>
      </c>
    </row>
    <row r="268" s="2" customFormat="1">
      <c r="A268" s="41"/>
      <c r="B268" s="42"/>
      <c r="C268" s="43"/>
      <c r="D268" s="228" t="s">
        <v>139</v>
      </c>
      <c r="E268" s="43"/>
      <c r="F268" s="229" t="s">
        <v>359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139</v>
      </c>
      <c r="AU268" s="20" t="s">
        <v>81</v>
      </c>
    </row>
    <row r="269" s="2" customFormat="1">
      <c r="A269" s="41"/>
      <c r="B269" s="42"/>
      <c r="C269" s="43"/>
      <c r="D269" s="233" t="s">
        <v>141</v>
      </c>
      <c r="E269" s="43"/>
      <c r="F269" s="234" t="s">
        <v>360</v>
      </c>
      <c r="G269" s="43"/>
      <c r="H269" s="43"/>
      <c r="I269" s="230"/>
      <c r="J269" s="43"/>
      <c r="K269" s="43"/>
      <c r="L269" s="47"/>
      <c r="M269" s="231"/>
      <c r="N269" s="232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141</v>
      </c>
      <c r="AU269" s="20" t="s">
        <v>81</v>
      </c>
    </row>
    <row r="270" s="13" customFormat="1">
      <c r="A270" s="13"/>
      <c r="B270" s="235"/>
      <c r="C270" s="236"/>
      <c r="D270" s="228" t="s">
        <v>143</v>
      </c>
      <c r="E270" s="237" t="s">
        <v>28</v>
      </c>
      <c r="F270" s="238" t="s">
        <v>354</v>
      </c>
      <c r="G270" s="236"/>
      <c r="H270" s="239">
        <v>136.80000000000001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143</v>
      </c>
      <c r="AU270" s="245" t="s">
        <v>81</v>
      </c>
      <c r="AV270" s="13" t="s">
        <v>81</v>
      </c>
      <c r="AW270" s="13" t="s">
        <v>34</v>
      </c>
      <c r="AX270" s="13" t="s">
        <v>72</v>
      </c>
      <c r="AY270" s="245" t="s">
        <v>130</v>
      </c>
    </row>
    <row r="271" s="14" customFormat="1">
      <c r="A271" s="14"/>
      <c r="B271" s="246"/>
      <c r="C271" s="247"/>
      <c r="D271" s="228" t="s">
        <v>143</v>
      </c>
      <c r="E271" s="248" t="s">
        <v>28</v>
      </c>
      <c r="F271" s="249" t="s">
        <v>172</v>
      </c>
      <c r="G271" s="247"/>
      <c r="H271" s="250">
        <v>136.80000000000001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143</v>
      </c>
      <c r="AU271" s="256" t="s">
        <v>81</v>
      </c>
      <c r="AV271" s="14" t="s">
        <v>137</v>
      </c>
      <c r="AW271" s="14" t="s">
        <v>34</v>
      </c>
      <c r="AX271" s="14" t="s">
        <v>79</v>
      </c>
      <c r="AY271" s="256" t="s">
        <v>130</v>
      </c>
    </row>
    <row r="272" s="2" customFormat="1" ht="24.15" customHeight="1">
      <c r="A272" s="41"/>
      <c r="B272" s="42"/>
      <c r="C272" s="215" t="s">
        <v>361</v>
      </c>
      <c r="D272" s="215" t="s">
        <v>132</v>
      </c>
      <c r="E272" s="216" t="s">
        <v>362</v>
      </c>
      <c r="F272" s="217" t="s">
        <v>363</v>
      </c>
      <c r="G272" s="218" t="s">
        <v>189</v>
      </c>
      <c r="H272" s="219">
        <v>136.80000000000001</v>
      </c>
      <c r="I272" s="220"/>
      <c r="J272" s="221">
        <f>ROUND(I272*H272,2)</f>
        <v>0</v>
      </c>
      <c r="K272" s="217" t="s">
        <v>136</v>
      </c>
      <c r="L272" s="47"/>
      <c r="M272" s="222" t="s">
        <v>28</v>
      </c>
      <c r="N272" s="223" t="s">
        <v>43</v>
      </c>
      <c r="O272" s="87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137</v>
      </c>
      <c r="AT272" s="226" t="s">
        <v>132</v>
      </c>
      <c r="AU272" s="226" t="s">
        <v>81</v>
      </c>
      <c r="AY272" s="20" t="s">
        <v>130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79</v>
      </c>
      <c r="BK272" s="227">
        <f>ROUND(I272*H272,2)</f>
        <v>0</v>
      </c>
      <c r="BL272" s="20" t="s">
        <v>137</v>
      </c>
      <c r="BM272" s="226" t="s">
        <v>364</v>
      </c>
    </row>
    <row r="273" s="2" customFormat="1">
      <c r="A273" s="41"/>
      <c r="B273" s="42"/>
      <c r="C273" s="43"/>
      <c r="D273" s="228" t="s">
        <v>139</v>
      </c>
      <c r="E273" s="43"/>
      <c r="F273" s="229" t="s">
        <v>365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139</v>
      </c>
      <c r="AU273" s="20" t="s">
        <v>81</v>
      </c>
    </row>
    <row r="274" s="2" customFormat="1">
      <c r="A274" s="41"/>
      <c r="B274" s="42"/>
      <c r="C274" s="43"/>
      <c r="D274" s="233" t="s">
        <v>141</v>
      </c>
      <c r="E274" s="43"/>
      <c r="F274" s="234" t="s">
        <v>366</v>
      </c>
      <c r="G274" s="43"/>
      <c r="H274" s="43"/>
      <c r="I274" s="230"/>
      <c r="J274" s="43"/>
      <c r="K274" s="43"/>
      <c r="L274" s="47"/>
      <c r="M274" s="231"/>
      <c r="N274" s="232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141</v>
      </c>
      <c r="AU274" s="20" t="s">
        <v>81</v>
      </c>
    </row>
    <row r="275" s="13" customFormat="1">
      <c r="A275" s="13"/>
      <c r="B275" s="235"/>
      <c r="C275" s="236"/>
      <c r="D275" s="228" t="s">
        <v>143</v>
      </c>
      <c r="E275" s="237" t="s">
        <v>28</v>
      </c>
      <c r="F275" s="238" t="s">
        <v>354</v>
      </c>
      <c r="G275" s="236"/>
      <c r="H275" s="239">
        <v>136.80000000000001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143</v>
      </c>
      <c r="AU275" s="245" t="s">
        <v>81</v>
      </c>
      <c r="AV275" s="13" t="s">
        <v>81</v>
      </c>
      <c r="AW275" s="13" t="s">
        <v>34</v>
      </c>
      <c r="AX275" s="13" t="s">
        <v>72</v>
      </c>
      <c r="AY275" s="245" t="s">
        <v>130</v>
      </c>
    </row>
    <row r="276" s="14" customFormat="1">
      <c r="A276" s="14"/>
      <c r="B276" s="246"/>
      <c r="C276" s="247"/>
      <c r="D276" s="228" t="s">
        <v>143</v>
      </c>
      <c r="E276" s="248" t="s">
        <v>28</v>
      </c>
      <c r="F276" s="249" t="s">
        <v>172</v>
      </c>
      <c r="G276" s="247"/>
      <c r="H276" s="250">
        <v>136.80000000000001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6" t="s">
        <v>143</v>
      </c>
      <c r="AU276" s="256" t="s">
        <v>81</v>
      </c>
      <c r="AV276" s="14" t="s">
        <v>137</v>
      </c>
      <c r="AW276" s="14" t="s">
        <v>34</v>
      </c>
      <c r="AX276" s="14" t="s">
        <v>79</v>
      </c>
      <c r="AY276" s="256" t="s">
        <v>130</v>
      </c>
    </row>
    <row r="277" s="2" customFormat="1" ht="16.5" customHeight="1">
      <c r="A277" s="41"/>
      <c r="B277" s="42"/>
      <c r="C277" s="279" t="s">
        <v>367</v>
      </c>
      <c r="D277" s="279" t="s">
        <v>326</v>
      </c>
      <c r="E277" s="280" t="s">
        <v>368</v>
      </c>
      <c r="F277" s="281" t="s">
        <v>369</v>
      </c>
      <c r="G277" s="282" t="s">
        <v>370</v>
      </c>
      <c r="H277" s="283">
        <v>4.1040000000000001</v>
      </c>
      <c r="I277" s="284"/>
      <c r="J277" s="285">
        <f>ROUND(I277*H277,2)</f>
        <v>0</v>
      </c>
      <c r="K277" s="281" t="s">
        <v>136</v>
      </c>
      <c r="L277" s="286"/>
      <c r="M277" s="287" t="s">
        <v>28</v>
      </c>
      <c r="N277" s="288" t="s">
        <v>43</v>
      </c>
      <c r="O277" s="87"/>
      <c r="P277" s="224">
        <f>O277*H277</f>
        <v>0</v>
      </c>
      <c r="Q277" s="224">
        <v>0.001</v>
      </c>
      <c r="R277" s="224">
        <f>Q277*H277</f>
        <v>0.004104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186</v>
      </c>
      <c r="AT277" s="226" t="s">
        <v>326</v>
      </c>
      <c r="AU277" s="226" t="s">
        <v>81</v>
      </c>
      <c r="AY277" s="20" t="s">
        <v>130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20" t="s">
        <v>79</v>
      </c>
      <c r="BK277" s="227">
        <f>ROUND(I277*H277,2)</f>
        <v>0</v>
      </c>
      <c r="BL277" s="20" t="s">
        <v>137</v>
      </c>
      <c r="BM277" s="226" t="s">
        <v>371</v>
      </c>
    </row>
    <row r="278" s="2" customFormat="1">
      <c r="A278" s="41"/>
      <c r="B278" s="42"/>
      <c r="C278" s="43"/>
      <c r="D278" s="228" t="s">
        <v>139</v>
      </c>
      <c r="E278" s="43"/>
      <c r="F278" s="229" t="s">
        <v>369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139</v>
      </c>
      <c r="AU278" s="20" t="s">
        <v>81</v>
      </c>
    </row>
    <row r="279" s="13" customFormat="1">
      <c r="A279" s="13"/>
      <c r="B279" s="235"/>
      <c r="C279" s="236"/>
      <c r="D279" s="228" t="s">
        <v>143</v>
      </c>
      <c r="E279" s="237" t="s">
        <v>28</v>
      </c>
      <c r="F279" s="238" t="s">
        <v>372</v>
      </c>
      <c r="G279" s="236"/>
      <c r="H279" s="239">
        <v>4.1040000000000001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143</v>
      </c>
      <c r="AU279" s="245" t="s">
        <v>81</v>
      </c>
      <c r="AV279" s="13" t="s">
        <v>81</v>
      </c>
      <c r="AW279" s="13" t="s">
        <v>34</v>
      </c>
      <c r="AX279" s="13" t="s">
        <v>72</v>
      </c>
      <c r="AY279" s="245" t="s">
        <v>130</v>
      </c>
    </row>
    <row r="280" s="14" customFormat="1">
      <c r="A280" s="14"/>
      <c r="B280" s="246"/>
      <c r="C280" s="247"/>
      <c r="D280" s="228" t="s">
        <v>143</v>
      </c>
      <c r="E280" s="248" t="s">
        <v>28</v>
      </c>
      <c r="F280" s="249" t="s">
        <v>283</v>
      </c>
      <c r="G280" s="247"/>
      <c r="H280" s="250">
        <v>4.1040000000000001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143</v>
      </c>
      <c r="AU280" s="256" t="s">
        <v>81</v>
      </c>
      <c r="AV280" s="14" t="s">
        <v>137</v>
      </c>
      <c r="AW280" s="14" t="s">
        <v>34</v>
      </c>
      <c r="AX280" s="14" t="s">
        <v>79</v>
      </c>
      <c r="AY280" s="256" t="s">
        <v>130</v>
      </c>
    </row>
    <row r="281" s="2" customFormat="1" ht="24.15" customHeight="1">
      <c r="A281" s="41"/>
      <c r="B281" s="42"/>
      <c r="C281" s="215" t="s">
        <v>373</v>
      </c>
      <c r="D281" s="215" t="s">
        <v>132</v>
      </c>
      <c r="E281" s="216" t="s">
        <v>374</v>
      </c>
      <c r="F281" s="217" t="s">
        <v>375</v>
      </c>
      <c r="G281" s="218" t="s">
        <v>189</v>
      </c>
      <c r="H281" s="219">
        <v>702.79999999999995</v>
      </c>
      <c r="I281" s="220"/>
      <c r="J281" s="221">
        <f>ROUND(I281*H281,2)</f>
        <v>0</v>
      </c>
      <c r="K281" s="217" t="s">
        <v>136</v>
      </c>
      <c r="L281" s="47"/>
      <c r="M281" s="222" t="s">
        <v>28</v>
      </c>
      <c r="N281" s="223" t="s">
        <v>43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137</v>
      </c>
      <c r="AT281" s="226" t="s">
        <v>132</v>
      </c>
      <c r="AU281" s="226" t="s">
        <v>81</v>
      </c>
      <c r="AY281" s="20" t="s">
        <v>130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79</v>
      </c>
      <c r="BK281" s="227">
        <f>ROUND(I281*H281,2)</f>
        <v>0</v>
      </c>
      <c r="BL281" s="20" t="s">
        <v>137</v>
      </c>
      <c r="BM281" s="226" t="s">
        <v>376</v>
      </c>
    </row>
    <row r="282" s="2" customFormat="1">
      <c r="A282" s="41"/>
      <c r="B282" s="42"/>
      <c r="C282" s="43"/>
      <c r="D282" s="228" t="s">
        <v>139</v>
      </c>
      <c r="E282" s="43"/>
      <c r="F282" s="229" t="s">
        <v>377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139</v>
      </c>
      <c r="AU282" s="20" t="s">
        <v>81</v>
      </c>
    </row>
    <row r="283" s="2" customFormat="1">
      <c r="A283" s="41"/>
      <c r="B283" s="42"/>
      <c r="C283" s="43"/>
      <c r="D283" s="233" t="s">
        <v>141</v>
      </c>
      <c r="E283" s="43"/>
      <c r="F283" s="234" t="s">
        <v>378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141</v>
      </c>
      <c r="AU283" s="20" t="s">
        <v>81</v>
      </c>
    </row>
    <row r="284" s="13" customFormat="1">
      <c r="A284" s="13"/>
      <c r="B284" s="235"/>
      <c r="C284" s="236"/>
      <c r="D284" s="228" t="s">
        <v>143</v>
      </c>
      <c r="E284" s="237" t="s">
        <v>28</v>
      </c>
      <c r="F284" s="238" t="s">
        <v>379</v>
      </c>
      <c r="G284" s="236"/>
      <c r="H284" s="239">
        <v>702.79999999999995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143</v>
      </c>
      <c r="AU284" s="245" t="s">
        <v>81</v>
      </c>
      <c r="AV284" s="13" t="s">
        <v>81</v>
      </c>
      <c r="AW284" s="13" t="s">
        <v>34</v>
      </c>
      <c r="AX284" s="13" t="s">
        <v>72</v>
      </c>
      <c r="AY284" s="245" t="s">
        <v>130</v>
      </c>
    </row>
    <row r="285" s="14" customFormat="1">
      <c r="A285" s="14"/>
      <c r="B285" s="246"/>
      <c r="C285" s="247"/>
      <c r="D285" s="228" t="s">
        <v>143</v>
      </c>
      <c r="E285" s="248" t="s">
        <v>28</v>
      </c>
      <c r="F285" s="249" t="s">
        <v>172</v>
      </c>
      <c r="G285" s="247"/>
      <c r="H285" s="250">
        <v>702.79999999999995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143</v>
      </c>
      <c r="AU285" s="256" t="s">
        <v>81</v>
      </c>
      <c r="AV285" s="14" t="s">
        <v>137</v>
      </c>
      <c r="AW285" s="14" t="s">
        <v>34</v>
      </c>
      <c r="AX285" s="14" t="s">
        <v>79</v>
      </c>
      <c r="AY285" s="256" t="s">
        <v>130</v>
      </c>
    </row>
    <row r="286" s="2" customFormat="1" ht="33" customHeight="1">
      <c r="A286" s="41"/>
      <c r="B286" s="42"/>
      <c r="C286" s="215" t="s">
        <v>380</v>
      </c>
      <c r="D286" s="215" t="s">
        <v>132</v>
      </c>
      <c r="E286" s="216" t="s">
        <v>381</v>
      </c>
      <c r="F286" s="217" t="s">
        <v>382</v>
      </c>
      <c r="G286" s="218" t="s">
        <v>189</v>
      </c>
      <c r="H286" s="219">
        <v>136.80000000000001</v>
      </c>
      <c r="I286" s="220"/>
      <c r="J286" s="221">
        <f>ROUND(I286*H286,2)</f>
        <v>0</v>
      </c>
      <c r="K286" s="217" t="s">
        <v>136</v>
      </c>
      <c r="L286" s="47"/>
      <c r="M286" s="222" t="s">
        <v>28</v>
      </c>
      <c r="N286" s="223" t="s">
        <v>43</v>
      </c>
      <c r="O286" s="87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137</v>
      </c>
      <c r="AT286" s="226" t="s">
        <v>132</v>
      </c>
      <c r="AU286" s="226" t="s">
        <v>81</v>
      </c>
      <c r="AY286" s="20" t="s">
        <v>130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79</v>
      </c>
      <c r="BK286" s="227">
        <f>ROUND(I286*H286,2)</f>
        <v>0</v>
      </c>
      <c r="BL286" s="20" t="s">
        <v>137</v>
      </c>
      <c r="BM286" s="226" t="s">
        <v>383</v>
      </c>
    </row>
    <row r="287" s="2" customFormat="1">
      <c r="A287" s="41"/>
      <c r="B287" s="42"/>
      <c r="C287" s="43"/>
      <c r="D287" s="228" t="s">
        <v>139</v>
      </c>
      <c r="E287" s="43"/>
      <c r="F287" s="229" t="s">
        <v>384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139</v>
      </c>
      <c r="AU287" s="20" t="s">
        <v>81</v>
      </c>
    </row>
    <row r="288" s="2" customFormat="1">
      <c r="A288" s="41"/>
      <c r="B288" s="42"/>
      <c r="C288" s="43"/>
      <c r="D288" s="233" t="s">
        <v>141</v>
      </c>
      <c r="E288" s="43"/>
      <c r="F288" s="234" t="s">
        <v>385</v>
      </c>
      <c r="G288" s="43"/>
      <c r="H288" s="43"/>
      <c r="I288" s="230"/>
      <c r="J288" s="43"/>
      <c r="K288" s="43"/>
      <c r="L288" s="47"/>
      <c r="M288" s="231"/>
      <c r="N288" s="232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141</v>
      </c>
      <c r="AU288" s="20" t="s">
        <v>81</v>
      </c>
    </row>
    <row r="289" s="13" customFormat="1">
      <c r="A289" s="13"/>
      <c r="B289" s="235"/>
      <c r="C289" s="236"/>
      <c r="D289" s="228" t="s">
        <v>143</v>
      </c>
      <c r="E289" s="237" t="s">
        <v>28</v>
      </c>
      <c r="F289" s="238" t="s">
        <v>354</v>
      </c>
      <c r="G289" s="236"/>
      <c r="H289" s="239">
        <v>136.80000000000001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143</v>
      </c>
      <c r="AU289" s="245" t="s">
        <v>81</v>
      </c>
      <c r="AV289" s="13" t="s">
        <v>81</v>
      </c>
      <c r="AW289" s="13" t="s">
        <v>34</v>
      </c>
      <c r="AX289" s="13" t="s">
        <v>72</v>
      </c>
      <c r="AY289" s="245" t="s">
        <v>130</v>
      </c>
    </row>
    <row r="290" s="14" customFormat="1">
      <c r="A290" s="14"/>
      <c r="B290" s="246"/>
      <c r="C290" s="247"/>
      <c r="D290" s="228" t="s">
        <v>143</v>
      </c>
      <c r="E290" s="248" t="s">
        <v>28</v>
      </c>
      <c r="F290" s="249" t="s">
        <v>283</v>
      </c>
      <c r="G290" s="247"/>
      <c r="H290" s="250">
        <v>136.80000000000001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6" t="s">
        <v>143</v>
      </c>
      <c r="AU290" s="256" t="s">
        <v>81</v>
      </c>
      <c r="AV290" s="14" t="s">
        <v>137</v>
      </c>
      <c r="AW290" s="14" t="s">
        <v>34</v>
      </c>
      <c r="AX290" s="14" t="s">
        <v>79</v>
      </c>
      <c r="AY290" s="256" t="s">
        <v>130</v>
      </c>
    </row>
    <row r="291" s="2" customFormat="1" ht="33" customHeight="1">
      <c r="A291" s="41"/>
      <c r="B291" s="42"/>
      <c r="C291" s="215" t="s">
        <v>386</v>
      </c>
      <c r="D291" s="215" t="s">
        <v>132</v>
      </c>
      <c r="E291" s="216" t="s">
        <v>387</v>
      </c>
      <c r="F291" s="217" t="s">
        <v>388</v>
      </c>
      <c r="G291" s="218" t="s">
        <v>189</v>
      </c>
      <c r="H291" s="219">
        <v>136.80000000000001</v>
      </c>
      <c r="I291" s="220"/>
      <c r="J291" s="221">
        <f>ROUND(I291*H291,2)</f>
        <v>0</v>
      </c>
      <c r="K291" s="217" t="s">
        <v>136</v>
      </c>
      <c r="L291" s="47"/>
      <c r="M291" s="222" t="s">
        <v>28</v>
      </c>
      <c r="N291" s="223" t="s">
        <v>43</v>
      </c>
      <c r="O291" s="87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137</v>
      </c>
      <c r="AT291" s="226" t="s">
        <v>132</v>
      </c>
      <c r="AU291" s="226" t="s">
        <v>81</v>
      </c>
      <c r="AY291" s="20" t="s">
        <v>130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137</v>
      </c>
      <c r="BM291" s="226" t="s">
        <v>389</v>
      </c>
    </row>
    <row r="292" s="2" customFormat="1">
      <c r="A292" s="41"/>
      <c r="B292" s="42"/>
      <c r="C292" s="43"/>
      <c r="D292" s="228" t="s">
        <v>139</v>
      </c>
      <c r="E292" s="43"/>
      <c r="F292" s="229" t="s">
        <v>390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139</v>
      </c>
      <c r="AU292" s="20" t="s">
        <v>81</v>
      </c>
    </row>
    <row r="293" s="2" customFormat="1">
      <c r="A293" s="41"/>
      <c r="B293" s="42"/>
      <c r="C293" s="43"/>
      <c r="D293" s="233" t="s">
        <v>141</v>
      </c>
      <c r="E293" s="43"/>
      <c r="F293" s="234" t="s">
        <v>391</v>
      </c>
      <c r="G293" s="43"/>
      <c r="H293" s="43"/>
      <c r="I293" s="230"/>
      <c r="J293" s="43"/>
      <c r="K293" s="43"/>
      <c r="L293" s="47"/>
      <c r="M293" s="231"/>
      <c r="N293" s="232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141</v>
      </c>
      <c r="AU293" s="20" t="s">
        <v>81</v>
      </c>
    </row>
    <row r="294" s="13" customFormat="1">
      <c r="A294" s="13"/>
      <c r="B294" s="235"/>
      <c r="C294" s="236"/>
      <c r="D294" s="228" t="s">
        <v>143</v>
      </c>
      <c r="E294" s="237" t="s">
        <v>28</v>
      </c>
      <c r="F294" s="238" t="s">
        <v>354</v>
      </c>
      <c r="G294" s="236"/>
      <c r="H294" s="239">
        <v>136.80000000000001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143</v>
      </c>
      <c r="AU294" s="245" t="s">
        <v>81</v>
      </c>
      <c r="AV294" s="13" t="s">
        <v>81</v>
      </c>
      <c r="AW294" s="13" t="s">
        <v>34</v>
      </c>
      <c r="AX294" s="13" t="s">
        <v>72</v>
      </c>
      <c r="AY294" s="245" t="s">
        <v>130</v>
      </c>
    </row>
    <row r="295" s="14" customFormat="1">
      <c r="A295" s="14"/>
      <c r="B295" s="246"/>
      <c r="C295" s="247"/>
      <c r="D295" s="228" t="s">
        <v>143</v>
      </c>
      <c r="E295" s="248" t="s">
        <v>28</v>
      </c>
      <c r="F295" s="249" t="s">
        <v>283</v>
      </c>
      <c r="G295" s="247"/>
      <c r="H295" s="250">
        <v>136.80000000000001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143</v>
      </c>
      <c r="AU295" s="256" t="s">
        <v>81</v>
      </c>
      <c r="AV295" s="14" t="s">
        <v>137</v>
      </c>
      <c r="AW295" s="14" t="s">
        <v>34</v>
      </c>
      <c r="AX295" s="14" t="s">
        <v>79</v>
      </c>
      <c r="AY295" s="256" t="s">
        <v>130</v>
      </c>
    </row>
    <row r="296" s="2" customFormat="1" ht="16.5" customHeight="1">
      <c r="A296" s="41"/>
      <c r="B296" s="42"/>
      <c r="C296" s="215" t="s">
        <v>392</v>
      </c>
      <c r="D296" s="215" t="s">
        <v>132</v>
      </c>
      <c r="E296" s="216" t="s">
        <v>393</v>
      </c>
      <c r="F296" s="217" t="s">
        <v>394</v>
      </c>
      <c r="G296" s="218" t="s">
        <v>197</v>
      </c>
      <c r="H296" s="219">
        <v>4.1040000000000001</v>
      </c>
      <c r="I296" s="220"/>
      <c r="J296" s="221">
        <f>ROUND(I296*H296,2)</f>
        <v>0</v>
      </c>
      <c r="K296" s="217" t="s">
        <v>136</v>
      </c>
      <c r="L296" s="47"/>
      <c r="M296" s="222" t="s">
        <v>28</v>
      </c>
      <c r="N296" s="223" t="s">
        <v>43</v>
      </c>
      <c r="O296" s="87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137</v>
      </c>
      <c r="AT296" s="226" t="s">
        <v>132</v>
      </c>
      <c r="AU296" s="226" t="s">
        <v>81</v>
      </c>
      <c r="AY296" s="20" t="s">
        <v>130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20" t="s">
        <v>79</v>
      </c>
      <c r="BK296" s="227">
        <f>ROUND(I296*H296,2)</f>
        <v>0</v>
      </c>
      <c r="BL296" s="20" t="s">
        <v>137</v>
      </c>
      <c r="BM296" s="226" t="s">
        <v>395</v>
      </c>
    </row>
    <row r="297" s="2" customFormat="1">
      <c r="A297" s="41"/>
      <c r="B297" s="42"/>
      <c r="C297" s="43"/>
      <c r="D297" s="228" t="s">
        <v>139</v>
      </c>
      <c r="E297" s="43"/>
      <c r="F297" s="229" t="s">
        <v>396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139</v>
      </c>
      <c r="AU297" s="20" t="s">
        <v>81</v>
      </c>
    </row>
    <row r="298" s="2" customFormat="1">
      <c r="A298" s="41"/>
      <c r="B298" s="42"/>
      <c r="C298" s="43"/>
      <c r="D298" s="233" t="s">
        <v>141</v>
      </c>
      <c r="E298" s="43"/>
      <c r="F298" s="234" t="s">
        <v>397</v>
      </c>
      <c r="G298" s="43"/>
      <c r="H298" s="43"/>
      <c r="I298" s="230"/>
      <c r="J298" s="43"/>
      <c r="K298" s="43"/>
      <c r="L298" s="47"/>
      <c r="M298" s="231"/>
      <c r="N298" s="232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141</v>
      </c>
      <c r="AU298" s="20" t="s">
        <v>81</v>
      </c>
    </row>
    <row r="299" s="2" customFormat="1">
      <c r="A299" s="41"/>
      <c r="B299" s="42"/>
      <c r="C299" s="43"/>
      <c r="D299" s="228" t="s">
        <v>220</v>
      </c>
      <c r="E299" s="43"/>
      <c r="F299" s="257" t="s">
        <v>398</v>
      </c>
      <c r="G299" s="43"/>
      <c r="H299" s="43"/>
      <c r="I299" s="230"/>
      <c r="J299" s="43"/>
      <c r="K299" s="43"/>
      <c r="L299" s="47"/>
      <c r="M299" s="231"/>
      <c r="N299" s="232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220</v>
      </c>
      <c r="AU299" s="20" t="s">
        <v>81</v>
      </c>
    </row>
    <row r="300" s="13" customFormat="1">
      <c r="A300" s="13"/>
      <c r="B300" s="235"/>
      <c r="C300" s="236"/>
      <c r="D300" s="228" t="s">
        <v>143</v>
      </c>
      <c r="E300" s="237" t="s">
        <v>28</v>
      </c>
      <c r="F300" s="238" t="s">
        <v>399</v>
      </c>
      <c r="G300" s="236"/>
      <c r="H300" s="239">
        <v>4.1040000000000001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143</v>
      </c>
      <c r="AU300" s="245" t="s">
        <v>81</v>
      </c>
      <c r="AV300" s="13" t="s">
        <v>81</v>
      </c>
      <c r="AW300" s="13" t="s">
        <v>34</v>
      </c>
      <c r="AX300" s="13" t="s">
        <v>72</v>
      </c>
      <c r="AY300" s="245" t="s">
        <v>130</v>
      </c>
    </row>
    <row r="301" s="14" customFormat="1">
      <c r="A301" s="14"/>
      <c r="B301" s="246"/>
      <c r="C301" s="247"/>
      <c r="D301" s="228" t="s">
        <v>143</v>
      </c>
      <c r="E301" s="248" t="s">
        <v>28</v>
      </c>
      <c r="F301" s="249" t="s">
        <v>283</v>
      </c>
      <c r="G301" s="247"/>
      <c r="H301" s="250">
        <v>4.1040000000000001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143</v>
      </c>
      <c r="AU301" s="256" t="s">
        <v>81</v>
      </c>
      <c r="AV301" s="14" t="s">
        <v>137</v>
      </c>
      <c r="AW301" s="14" t="s">
        <v>34</v>
      </c>
      <c r="AX301" s="14" t="s">
        <v>79</v>
      </c>
      <c r="AY301" s="256" t="s">
        <v>130</v>
      </c>
    </row>
    <row r="302" s="12" customFormat="1" ht="22.8" customHeight="1">
      <c r="A302" s="12"/>
      <c r="B302" s="199"/>
      <c r="C302" s="200"/>
      <c r="D302" s="201" t="s">
        <v>71</v>
      </c>
      <c r="E302" s="213" t="s">
        <v>149</v>
      </c>
      <c r="F302" s="213" t="s">
        <v>400</v>
      </c>
      <c r="G302" s="200"/>
      <c r="H302" s="200"/>
      <c r="I302" s="203"/>
      <c r="J302" s="214">
        <f>BK302</f>
        <v>0</v>
      </c>
      <c r="K302" s="200"/>
      <c r="L302" s="205"/>
      <c r="M302" s="206"/>
      <c r="N302" s="207"/>
      <c r="O302" s="207"/>
      <c r="P302" s="208">
        <f>SUM(P303:P312)</f>
        <v>0</v>
      </c>
      <c r="Q302" s="207"/>
      <c r="R302" s="208">
        <f>SUM(R303:R312)</f>
        <v>0</v>
      </c>
      <c r="S302" s="207"/>
      <c r="T302" s="209">
        <f>SUM(T303:T312)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0" t="s">
        <v>79</v>
      </c>
      <c r="AT302" s="211" t="s">
        <v>71</v>
      </c>
      <c r="AU302" s="211" t="s">
        <v>79</v>
      </c>
      <c r="AY302" s="210" t="s">
        <v>130</v>
      </c>
      <c r="BK302" s="212">
        <f>SUM(BK303:BK312)</f>
        <v>0</v>
      </c>
    </row>
    <row r="303" s="2" customFormat="1" ht="16.5" customHeight="1">
      <c r="A303" s="41"/>
      <c r="B303" s="42"/>
      <c r="C303" s="215" t="s">
        <v>303</v>
      </c>
      <c r="D303" s="215" t="s">
        <v>132</v>
      </c>
      <c r="E303" s="216" t="s">
        <v>401</v>
      </c>
      <c r="F303" s="217" t="s">
        <v>402</v>
      </c>
      <c r="G303" s="218" t="s">
        <v>167</v>
      </c>
      <c r="H303" s="219">
        <v>370</v>
      </c>
      <c r="I303" s="220"/>
      <c r="J303" s="221">
        <f>ROUND(I303*H303,2)</f>
        <v>0</v>
      </c>
      <c r="K303" s="217" t="s">
        <v>136</v>
      </c>
      <c r="L303" s="47"/>
      <c r="M303" s="222" t="s">
        <v>28</v>
      </c>
      <c r="N303" s="223" t="s">
        <v>43</v>
      </c>
      <c r="O303" s="87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6" t="s">
        <v>137</v>
      </c>
      <c r="AT303" s="226" t="s">
        <v>132</v>
      </c>
      <c r="AU303" s="226" t="s">
        <v>81</v>
      </c>
      <c r="AY303" s="20" t="s">
        <v>130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20" t="s">
        <v>79</v>
      </c>
      <c r="BK303" s="227">
        <f>ROUND(I303*H303,2)</f>
        <v>0</v>
      </c>
      <c r="BL303" s="20" t="s">
        <v>137</v>
      </c>
      <c r="BM303" s="226" t="s">
        <v>403</v>
      </c>
    </row>
    <row r="304" s="2" customFormat="1">
      <c r="A304" s="41"/>
      <c r="B304" s="42"/>
      <c r="C304" s="43"/>
      <c r="D304" s="228" t="s">
        <v>139</v>
      </c>
      <c r="E304" s="43"/>
      <c r="F304" s="229" t="s">
        <v>404</v>
      </c>
      <c r="G304" s="43"/>
      <c r="H304" s="43"/>
      <c r="I304" s="230"/>
      <c r="J304" s="43"/>
      <c r="K304" s="43"/>
      <c r="L304" s="47"/>
      <c r="M304" s="231"/>
      <c r="N304" s="232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139</v>
      </c>
      <c r="AU304" s="20" t="s">
        <v>81</v>
      </c>
    </row>
    <row r="305" s="2" customFormat="1">
      <c r="A305" s="41"/>
      <c r="B305" s="42"/>
      <c r="C305" s="43"/>
      <c r="D305" s="233" t="s">
        <v>141</v>
      </c>
      <c r="E305" s="43"/>
      <c r="F305" s="234" t="s">
        <v>405</v>
      </c>
      <c r="G305" s="43"/>
      <c r="H305" s="43"/>
      <c r="I305" s="230"/>
      <c r="J305" s="43"/>
      <c r="K305" s="43"/>
      <c r="L305" s="47"/>
      <c r="M305" s="231"/>
      <c r="N305" s="232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141</v>
      </c>
      <c r="AU305" s="20" t="s">
        <v>81</v>
      </c>
    </row>
    <row r="306" s="13" customFormat="1">
      <c r="A306" s="13"/>
      <c r="B306" s="235"/>
      <c r="C306" s="236"/>
      <c r="D306" s="228" t="s">
        <v>143</v>
      </c>
      <c r="E306" s="237" t="s">
        <v>28</v>
      </c>
      <c r="F306" s="238" t="s">
        <v>406</v>
      </c>
      <c r="G306" s="236"/>
      <c r="H306" s="239">
        <v>370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143</v>
      </c>
      <c r="AU306" s="245" t="s">
        <v>81</v>
      </c>
      <c r="AV306" s="13" t="s">
        <v>81</v>
      </c>
      <c r="AW306" s="13" t="s">
        <v>34</v>
      </c>
      <c r="AX306" s="13" t="s">
        <v>72</v>
      </c>
      <c r="AY306" s="245" t="s">
        <v>130</v>
      </c>
    </row>
    <row r="307" s="14" customFormat="1">
      <c r="A307" s="14"/>
      <c r="B307" s="246"/>
      <c r="C307" s="247"/>
      <c r="D307" s="228" t="s">
        <v>143</v>
      </c>
      <c r="E307" s="248" t="s">
        <v>28</v>
      </c>
      <c r="F307" s="249" t="s">
        <v>172</v>
      </c>
      <c r="G307" s="247"/>
      <c r="H307" s="250">
        <v>370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143</v>
      </c>
      <c r="AU307" s="256" t="s">
        <v>81</v>
      </c>
      <c r="AV307" s="14" t="s">
        <v>137</v>
      </c>
      <c r="AW307" s="14" t="s">
        <v>34</v>
      </c>
      <c r="AX307" s="14" t="s">
        <v>79</v>
      </c>
      <c r="AY307" s="256" t="s">
        <v>130</v>
      </c>
    </row>
    <row r="308" s="2" customFormat="1" ht="21.75" customHeight="1">
      <c r="A308" s="41"/>
      <c r="B308" s="42"/>
      <c r="C308" s="215" t="s">
        <v>407</v>
      </c>
      <c r="D308" s="215" t="s">
        <v>132</v>
      </c>
      <c r="E308" s="216" t="s">
        <v>408</v>
      </c>
      <c r="F308" s="217" t="s">
        <v>409</v>
      </c>
      <c r="G308" s="218" t="s">
        <v>167</v>
      </c>
      <c r="H308" s="219">
        <v>370</v>
      </c>
      <c r="I308" s="220"/>
      <c r="J308" s="221">
        <f>ROUND(I308*H308,2)</f>
        <v>0</v>
      </c>
      <c r="K308" s="217" t="s">
        <v>136</v>
      </c>
      <c r="L308" s="47"/>
      <c r="M308" s="222" t="s">
        <v>28</v>
      </c>
      <c r="N308" s="223" t="s">
        <v>43</v>
      </c>
      <c r="O308" s="87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137</v>
      </c>
      <c r="AT308" s="226" t="s">
        <v>132</v>
      </c>
      <c r="AU308" s="226" t="s">
        <v>81</v>
      </c>
      <c r="AY308" s="20" t="s">
        <v>130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20" t="s">
        <v>79</v>
      </c>
      <c r="BK308" s="227">
        <f>ROUND(I308*H308,2)</f>
        <v>0</v>
      </c>
      <c r="BL308" s="20" t="s">
        <v>137</v>
      </c>
      <c r="BM308" s="226" t="s">
        <v>410</v>
      </c>
    </row>
    <row r="309" s="2" customFormat="1">
      <c r="A309" s="41"/>
      <c r="B309" s="42"/>
      <c r="C309" s="43"/>
      <c r="D309" s="228" t="s">
        <v>139</v>
      </c>
      <c r="E309" s="43"/>
      <c r="F309" s="229" t="s">
        <v>411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139</v>
      </c>
      <c r="AU309" s="20" t="s">
        <v>81</v>
      </c>
    </row>
    <row r="310" s="2" customFormat="1">
      <c r="A310" s="41"/>
      <c r="B310" s="42"/>
      <c r="C310" s="43"/>
      <c r="D310" s="233" t="s">
        <v>141</v>
      </c>
      <c r="E310" s="43"/>
      <c r="F310" s="234" t="s">
        <v>412</v>
      </c>
      <c r="G310" s="43"/>
      <c r="H310" s="43"/>
      <c r="I310" s="230"/>
      <c r="J310" s="43"/>
      <c r="K310" s="43"/>
      <c r="L310" s="47"/>
      <c r="M310" s="231"/>
      <c r="N310" s="232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141</v>
      </c>
      <c r="AU310" s="20" t="s">
        <v>81</v>
      </c>
    </row>
    <row r="311" s="13" customFormat="1">
      <c r="A311" s="13"/>
      <c r="B311" s="235"/>
      <c r="C311" s="236"/>
      <c r="D311" s="228" t="s">
        <v>143</v>
      </c>
      <c r="E311" s="237" t="s">
        <v>28</v>
      </c>
      <c r="F311" s="238" t="s">
        <v>406</v>
      </c>
      <c r="G311" s="236"/>
      <c r="H311" s="239">
        <v>370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5" t="s">
        <v>143</v>
      </c>
      <c r="AU311" s="245" t="s">
        <v>81</v>
      </c>
      <c r="AV311" s="13" t="s">
        <v>81</v>
      </c>
      <c r="AW311" s="13" t="s">
        <v>34</v>
      </c>
      <c r="AX311" s="13" t="s">
        <v>72</v>
      </c>
      <c r="AY311" s="245" t="s">
        <v>130</v>
      </c>
    </row>
    <row r="312" s="14" customFormat="1">
      <c r="A312" s="14"/>
      <c r="B312" s="246"/>
      <c r="C312" s="247"/>
      <c r="D312" s="228" t="s">
        <v>143</v>
      </c>
      <c r="E312" s="248" t="s">
        <v>28</v>
      </c>
      <c r="F312" s="249" t="s">
        <v>172</v>
      </c>
      <c r="G312" s="247"/>
      <c r="H312" s="250">
        <v>370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6" t="s">
        <v>143</v>
      </c>
      <c r="AU312" s="256" t="s">
        <v>81</v>
      </c>
      <c r="AV312" s="14" t="s">
        <v>137</v>
      </c>
      <c r="AW312" s="14" t="s">
        <v>34</v>
      </c>
      <c r="AX312" s="14" t="s">
        <v>79</v>
      </c>
      <c r="AY312" s="256" t="s">
        <v>130</v>
      </c>
    </row>
    <row r="313" s="12" customFormat="1" ht="22.8" customHeight="1">
      <c r="A313" s="12"/>
      <c r="B313" s="199"/>
      <c r="C313" s="200"/>
      <c r="D313" s="201" t="s">
        <v>71</v>
      </c>
      <c r="E313" s="213" t="s">
        <v>137</v>
      </c>
      <c r="F313" s="213" t="s">
        <v>413</v>
      </c>
      <c r="G313" s="200"/>
      <c r="H313" s="200"/>
      <c r="I313" s="203"/>
      <c r="J313" s="214">
        <f>BK313</f>
        <v>0</v>
      </c>
      <c r="K313" s="200"/>
      <c r="L313" s="205"/>
      <c r="M313" s="206"/>
      <c r="N313" s="207"/>
      <c r="O313" s="207"/>
      <c r="P313" s="208">
        <f>SUM(P314:P319)</f>
        <v>0</v>
      </c>
      <c r="Q313" s="207"/>
      <c r="R313" s="208">
        <f>SUM(R314:R319)</f>
        <v>139.4631952</v>
      </c>
      <c r="S313" s="207"/>
      <c r="T313" s="209">
        <f>SUM(T314:T319)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0" t="s">
        <v>79</v>
      </c>
      <c r="AT313" s="211" t="s">
        <v>71</v>
      </c>
      <c r="AU313" s="211" t="s">
        <v>79</v>
      </c>
      <c r="AY313" s="210" t="s">
        <v>130</v>
      </c>
      <c r="BK313" s="212">
        <f>SUM(BK314:BK319)</f>
        <v>0</v>
      </c>
    </row>
    <row r="314" s="2" customFormat="1" ht="16.5" customHeight="1">
      <c r="A314" s="41"/>
      <c r="B314" s="42"/>
      <c r="C314" s="215" t="s">
        <v>414</v>
      </c>
      <c r="D314" s="215" t="s">
        <v>132</v>
      </c>
      <c r="E314" s="216" t="s">
        <v>415</v>
      </c>
      <c r="F314" s="217" t="s">
        <v>416</v>
      </c>
      <c r="G314" s="218" t="s">
        <v>197</v>
      </c>
      <c r="H314" s="219">
        <v>73.760000000000005</v>
      </c>
      <c r="I314" s="220"/>
      <c r="J314" s="221">
        <f>ROUND(I314*H314,2)</f>
        <v>0</v>
      </c>
      <c r="K314" s="217" t="s">
        <v>136</v>
      </c>
      <c r="L314" s="47"/>
      <c r="M314" s="222" t="s">
        <v>28</v>
      </c>
      <c r="N314" s="223" t="s">
        <v>43</v>
      </c>
      <c r="O314" s="87"/>
      <c r="P314" s="224">
        <f>O314*H314</f>
        <v>0</v>
      </c>
      <c r="Q314" s="224">
        <v>1.8907700000000001</v>
      </c>
      <c r="R314" s="224">
        <f>Q314*H314</f>
        <v>139.4631952</v>
      </c>
      <c r="S314" s="224">
        <v>0</v>
      </c>
      <c r="T314" s="225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6" t="s">
        <v>137</v>
      </c>
      <c r="AT314" s="226" t="s">
        <v>132</v>
      </c>
      <c r="AU314" s="226" t="s">
        <v>81</v>
      </c>
      <c r="AY314" s="20" t="s">
        <v>130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20" t="s">
        <v>79</v>
      </c>
      <c r="BK314" s="227">
        <f>ROUND(I314*H314,2)</f>
        <v>0</v>
      </c>
      <c r="BL314" s="20" t="s">
        <v>137</v>
      </c>
      <c r="BM314" s="226" t="s">
        <v>417</v>
      </c>
    </row>
    <row r="315" s="2" customFormat="1">
      <c r="A315" s="41"/>
      <c r="B315" s="42"/>
      <c r="C315" s="43"/>
      <c r="D315" s="228" t="s">
        <v>139</v>
      </c>
      <c r="E315" s="43"/>
      <c r="F315" s="229" t="s">
        <v>418</v>
      </c>
      <c r="G315" s="43"/>
      <c r="H315" s="43"/>
      <c r="I315" s="230"/>
      <c r="J315" s="43"/>
      <c r="K315" s="43"/>
      <c r="L315" s="47"/>
      <c r="M315" s="231"/>
      <c r="N315" s="232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139</v>
      </c>
      <c r="AU315" s="20" t="s">
        <v>81</v>
      </c>
    </row>
    <row r="316" s="2" customFormat="1">
      <c r="A316" s="41"/>
      <c r="B316" s="42"/>
      <c r="C316" s="43"/>
      <c r="D316" s="233" t="s">
        <v>141</v>
      </c>
      <c r="E316" s="43"/>
      <c r="F316" s="234" t="s">
        <v>419</v>
      </c>
      <c r="G316" s="43"/>
      <c r="H316" s="43"/>
      <c r="I316" s="230"/>
      <c r="J316" s="43"/>
      <c r="K316" s="43"/>
      <c r="L316" s="47"/>
      <c r="M316" s="231"/>
      <c r="N316" s="232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141</v>
      </c>
      <c r="AU316" s="20" t="s">
        <v>81</v>
      </c>
    </row>
    <row r="317" s="13" customFormat="1">
      <c r="A317" s="13"/>
      <c r="B317" s="235"/>
      <c r="C317" s="236"/>
      <c r="D317" s="228" t="s">
        <v>143</v>
      </c>
      <c r="E317" s="237" t="s">
        <v>28</v>
      </c>
      <c r="F317" s="238" t="s">
        <v>420</v>
      </c>
      <c r="G317" s="236"/>
      <c r="H317" s="239">
        <v>44.399999999999999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5" t="s">
        <v>143</v>
      </c>
      <c r="AU317" s="245" t="s">
        <v>81</v>
      </c>
      <c r="AV317" s="13" t="s">
        <v>81</v>
      </c>
      <c r="AW317" s="13" t="s">
        <v>34</v>
      </c>
      <c r="AX317" s="13" t="s">
        <v>72</v>
      </c>
      <c r="AY317" s="245" t="s">
        <v>130</v>
      </c>
    </row>
    <row r="318" s="13" customFormat="1">
      <c r="A318" s="13"/>
      <c r="B318" s="235"/>
      <c r="C318" s="236"/>
      <c r="D318" s="228" t="s">
        <v>143</v>
      </c>
      <c r="E318" s="237" t="s">
        <v>28</v>
      </c>
      <c r="F318" s="238" t="s">
        <v>421</v>
      </c>
      <c r="G318" s="236"/>
      <c r="H318" s="239">
        <v>29.359999999999999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143</v>
      </c>
      <c r="AU318" s="245" t="s">
        <v>81</v>
      </c>
      <c r="AV318" s="13" t="s">
        <v>81</v>
      </c>
      <c r="AW318" s="13" t="s">
        <v>34</v>
      </c>
      <c r="AX318" s="13" t="s">
        <v>72</v>
      </c>
      <c r="AY318" s="245" t="s">
        <v>130</v>
      </c>
    </row>
    <row r="319" s="14" customFormat="1">
      <c r="A319" s="14"/>
      <c r="B319" s="246"/>
      <c r="C319" s="247"/>
      <c r="D319" s="228" t="s">
        <v>143</v>
      </c>
      <c r="E319" s="248" t="s">
        <v>28</v>
      </c>
      <c r="F319" s="249" t="s">
        <v>172</v>
      </c>
      <c r="G319" s="247"/>
      <c r="H319" s="250">
        <v>73.759999999999991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6" t="s">
        <v>143</v>
      </c>
      <c r="AU319" s="256" t="s">
        <v>81</v>
      </c>
      <c r="AV319" s="14" t="s">
        <v>137</v>
      </c>
      <c r="AW319" s="14" t="s">
        <v>34</v>
      </c>
      <c r="AX319" s="14" t="s">
        <v>79</v>
      </c>
      <c r="AY319" s="256" t="s">
        <v>130</v>
      </c>
    </row>
    <row r="320" s="12" customFormat="1" ht="22.8" customHeight="1">
      <c r="A320" s="12"/>
      <c r="B320" s="199"/>
      <c r="C320" s="200"/>
      <c r="D320" s="201" t="s">
        <v>71</v>
      </c>
      <c r="E320" s="213" t="s">
        <v>164</v>
      </c>
      <c r="F320" s="213" t="s">
        <v>422</v>
      </c>
      <c r="G320" s="200"/>
      <c r="H320" s="200"/>
      <c r="I320" s="203"/>
      <c r="J320" s="214">
        <f>BK320</f>
        <v>0</v>
      </c>
      <c r="K320" s="200"/>
      <c r="L320" s="205"/>
      <c r="M320" s="206"/>
      <c r="N320" s="207"/>
      <c r="O320" s="207"/>
      <c r="P320" s="208">
        <f>SUM(P321:P336)</f>
        <v>0</v>
      </c>
      <c r="Q320" s="207"/>
      <c r="R320" s="208">
        <f>SUM(R321:R336)</f>
        <v>0</v>
      </c>
      <c r="S320" s="207"/>
      <c r="T320" s="209">
        <f>SUM(T321:T336)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0" t="s">
        <v>79</v>
      </c>
      <c r="AT320" s="211" t="s">
        <v>71</v>
      </c>
      <c r="AU320" s="211" t="s">
        <v>79</v>
      </c>
      <c r="AY320" s="210" t="s">
        <v>130</v>
      </c>
      <c r="BK320" s="212">
        <f>SUM(BK321:BK336)</f>
        <v>0</v>
      </c>
    </row>
    <row r="321" s="2" customFormat="1" ht="21.75" customHeight="1">
      <c r="A321" s="41"/>
      <c r="B321" s="42"/>
      <c r="C321" s="215" t="s">
        <v>423</v>
      </c>
      <c r="D321" s="215" t="s">
        <v>132</v>
      </c>
      <c r="E321" s="216" t="s">
        <v>424</v>
      </c>
      <c r="F321" s="217" t="s">
        <v>425</v>
      </c>
      <c r="G321" s="218" t="s">
        <v>189</v>
      </c>
      <c r="H321" s="219">
        <v>5.2000000000000002</v>
      </c>
      <c r="I321" s="220"/>
      <c r="J321" s="221">
        <f>ROUND(I321*H321,2)</f>
        <v>0</v>
      </c>
      <c r="K321" s="217" t="s">
        <v>136</v>
      </c>
      <c r="L321" s="47"/>
      <c r="M321" s="222" t="s">
        <v>28</v>
      </c>
      <c r="N321" s="223" t="s">
        <v>43</v>
      </c>
      <c r="O321" s="87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6" t="s">
        <v>137</v>
      </c>
      <c r="AT321" s="226" t="s">
        <v>132</v>
      </c>
      <c r="AU321" s="226" t="s">
        <v>81</v>
      </c>
      <c r="AY321" s="20" t="s">
        <v>130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20" t="s">
        <v>79</v>
      </c>
      <c r="BK321" s="227">
        <f>ROUND(I321*H321,2)</f>
        <v>0</v>
      </c>
      <c r="BL321" s="20" t="s">
        <v>137</v>
      </c>
      <c r="BM321" s="226" t="s">
        <v>426</v>
      </c>
    </row>
    <row r="322" s="2" customFormat="1">
      <c r="A322" s="41"/>
      <c r="B322" s="42"/>
      <c r="C322" s="43"/>
      <c r="D322" s="228" t="s">
        <v>139</v>
      </c>
      <c r="E322" s="43"/>
      <c r="F322" s="229" t="s">
        <v>427</v>
      </c>
      <c r="G322" s="43"/>
      <c r="H322" s="43"/>
      <c r="I322" s="230"/>
      <c r="J322" s="43"/>
      <c r="K322" s="43"/>
      <c r="L322" s="47"/>
      <c r="M322" s="231"/>
      <c r="N322" s="232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139</v>
      </c>
      <c r="AU322" s="20" t="s">
        <v>81</v>
      </c>
    </row>
    <row r="323" s="2" customFormat="1">
      <c r="A323" s="41"/>
      <c r="B323" s="42"/>
      <c r="C323" s="43"/>
      <c r="D323" s="233" t="s">
        <v>141</v>
      </c>
      <c r="E323" s="43"/>
      <c r="F323" s="234" t="s">
        <v>428</v>
      </c>
      <c r="G323" s="43"/>
      <c r="H323" s="43"/>
      <c r="I323" s="230"/>
      <c r="J323" s="43"/>
      <c r="K323" s="43"/>
      <c r="L323" s="47"/>
      <c r="M323" s="231"/>
      <c r="N323" s="232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141</v>
      </c>
      <c r="AU323" s="20" t="s">
        <v>81</v>
      </c>
    </row>
    <row r="324" s="13" customFormat="1">
      <c r="A324" s="13"/>
      <c r="B324" s="235"/>
      <c r="C324" s="236"/>
      <c r="D324" s="228" t="s">
        <v>143</v>
      </c>
      <c r="E324" s="237" t="s">
        <v>28</v>
      </c>
      <c r="F324" s="238" t="s">
        <v>429</v>
      </c>
      <c r="G324" s="236"/>
      <c r="H324" s="239">
        <v>5.2000000000000002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143</v>
      </c>
      <c r="AU324" s="245" t="s">
        <v>81</v>
      </c>
      <c r="AV324" s="13" t="s">
        <v>81</v>
      </c>
      <c r="AW324" s="13" t="s">
        <v>34</v>
      </c>
      <c r="AX324" s="13" t="s">
        <v>79</v>
      </c>
      <c r="AY324" s="245" t="s">
        <v>130</v>
      </c>
    </row>
    <row r="325" s="2" customFormat="1" ht="24.15" customHeight="1">
      <c r="A325" s="41"/>
      <c r="B325" s="42"/>
      <c r="C325" s="215" t="s">
        <v>310</v>
      </c>
      <c r="D325" s="215" t="s">
        <v>132</v>
      </c>
      <c r="E325" s="216" t="s">
        <v>430</v>
      </c>
      <c r="F325" s="217" t="s">
        <v>431</v>
      </c>
      <c r="G325" s="218" t="s">
        <v>189</v>
      </c>
      <c r="H325" s="219">
        <v>697.60000000000002</v>
      </c>
      <c r="I325" s="220"/>
      <c r="J325" s="221">
        <f>ROUND(I325*H325,2)</f>
        <v>0</v>
      </c>
      <c r="K325" s="217" t="s">
        <v>136</v>
      </c>
      <c r="L325" s="47"/>
      <c r="M325" s="222" t="s">
        <v>28</v>
      </c>
      <c r="N325" s="223" t="s">
        <v>43</v>
      </c>
      <c r="O325" s="87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137</v>
      </c>
      <c r="AT325" s="226" t="s">
        <v>132</v>
      </c>
      <c r="AU325" s="226" t="s">
        <v>81</v>
      </c>
      <c r="AY325" s="20" t="s">
        <v>130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20" t="s">
        <v>79</v>
      </c>
      <c r="BK325" s="227">
        <f>ROUND(I325*H325,2)</f>
        <v>0</v>
      </c>
      <c r="BL325" s="20" t="s">
        <v>137</v>
      </c>
      <c r="BM325" s="226" t="s">
        <v>432</v>
      </c>
    </row>
    <row r="326" s="2" customFormat="1">
      <c r="A326" s="41"/>
      <c r="B326" s="42"/>
      <c r="C326" s="43"/>
      <c r="D326" s="228" t="s">
        <v>139</v>
      </c>
      <c r="E326" s="43"/>
      <c r="F326" s="229" t="s">
        <v>433</v>
      </c>
      <c r="G326" s="43"/>
      <c r="H326" s="43"/>
      <c r="I326" s="230"/>
      <c r="J326" s="43"/>
      <c r="K326" s="43"/>
      <c r="L326" s="47"/>
      <c r="M326" s="231"/>
      <c r="N326" s="232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139</v>
      </c>
      <c r="AU326" s="20" t="s">
        <v>81</v>
      </c>
    </row>
    <row r="327" s="2" customFormat="1">
      <c r="A327" s="41"/>
      <c r="B327" s="42"/>
      <c r="C327" s="43"/>
      <c r="D327" s="233" t="s">
        <v>141</v>
      </c>
      <c r="E327" s="43"/>
      <c r="F327" s="234" t="s">
        <v>434</v>
      </c>
      <c r="G327" s="43"/>
      <c r="H327" s="43"/>
      <c r="I327" s="230"/>
      <c r="J327" s="43"/>
      <c r="K327" s="43"/>
      <c r="L327" s="47"/>
      <c r="M327" s="231"/>
      <c r="N327" s="232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141</v>
      </c>
      <c r="AU327" s="20" t="s">
        <v>81</v>
      </c>
    </row>
    <row r="328" s="13" customFormat="1">
      <c r="A328" s="13"/>
      <c r="B328" s="235"/>
      <c r="C328" s="236"/>
      <c r="D328" s="228" t="s">
        <v>143</v>
      </c>
      <c r="E328" s="237" t="s">
        <v>28</v>
      </c>
      <c r="F328" s="238" t="s">
        <v>435</v>
      </c>
      <c r="G328" s="236"/>
      <c r="H328" s="239">
        <v>684.79999999999995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143</v>
      </c>
      <c r="AU328" s="245" t="s">
        <v>81</v>
      </c>
      <c r="AV328" s="13" t="s">
        <v>81</v>
      </c>
      <c r="AW328" s="13" t="s">
        <v>34</v>
      </c>
      <c r="AX328" s="13" t="s">
        <v>72</v>
      </c>
      <c r="AY328" s="245" t="s">
        <v>130</v>
      </c>
    </row>
    <row r="329" s="13" customFormat="1">
      <c r="A329" s="13"/>
      <c r="B329" s="235"/>
      <c r="C329" s="236"/>
      <c r="D329" s="228" t="s">
        <v>143</v>
      </c>
      <c r="E329" s="237" t="s">
        <v>28</v>
      </c>
      <c r="F329" s="238" t="s">
        <v>436</v>
      </c>
      <c r="G329" s="236"/>
      <c r="H329" s="239">
        <v>12.800000000000001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143</v>
      </c>
      <c r="AU329" s="245" t="s">
        <v>81</v>
      </c>
      <c r="AV329" s="13" t="s">
        <v>81</v>
      </c>
      <c r="AW329" s="13" t="s">
        <v>34</v>
      </c>
      <c r="AX329" s="13" t="s">
        <v>72</v>
      </c>
      <c r="AY329" s="245" t="s">
        <v>130</v>
      </c>
    </row>
    <row r="330" s="14" customFormat="1">
      <c r="A330" s="14"/>
      <c r="B330" s="246"/>
      <c r="C330" s="247"/>
      <c r="D330" s="228" t="s">
        <v>143</v>
      </c>
      <c r="E330" s="248" t="s">
        <v>28</v>
      </c>
      <c r="F330" s="249" t="s">
        <v>283</v>
      </c>
      <c r="G330" s="247"/>
      <c r="H330" s="250">
        <v>697.59999999999991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6" t="s">
        <v>143</v>
      </c>
      <c r="AU330" s="256" t="s">
        <v>81</v>
      </c>
      <c r="AV330" s="14" t="s">
        <v>137</v>
      </c>
      <c r="AW330" s="14" t="s">
        <v>34</v>
      </c>
      <c r="AX330" s="14" t="s">
        <v>79</v>
      </c>
      <c r="AY330" s="256" t="s">
        <v>130</v>
      </c>
    </row>
    <row r="331" s="2" customFormat="1" ht="24.15" customHeight="1">
      <c r="A331" s="41"/>
      <c r="B331" s="42"/>
      <c r="C331" s="215" t="s">
        <v>437</v>
      </c>
      <c r="D331" s="215" t="s">
        <v>132</v>
      </c>
      <c r="E331" s="216" t="s">
        <v>438</v>
      </c>
      <c r="F331" s="217" t="s">
        <v>439</v>
      </c>
      <c r="G331" s="218" t="s">
        <v>189</v>
      </c>
      <c r="H331" s="219">
        <v>1046.4000000000001</v>
      </c>
      <c r="I331" s="220"/>
      <c r="J331" s="221">
        <f>ROUND(I331*H331,2)</f>
        <v>0</v>
      </c>
      <c r="K331" s="217" t="s">
        <v>136</v>
      </c>
      <c r="L331" s="47"/>
      <c r="M331" s="222" t="s">
        <v>28</v>
      </c>
      <c r="N331" s="223" t="s">
        <v>43</v>
      </c>
      <c r="O331" s="87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26" t="s">
        <v>137</v>
      </c>
      <c r="AT331" s="226" t="s">
        <v>132</v>
      </c>
      <c r="AU331" s="226" t="s">
        <v>81</v>
      </c>
      <c r="AY331" s="20" t="s">
        <v>130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20" t="s">
        <v>79</v>
      </c>
      <c r="BK331" s="227">
        <f>ROUND(I331*H331,2)</f>
        <v>0</v>
      </c>
      <c r="BL331" s="20" t="s">
        <v>137</v>
      </c>
      <c r="BM331" s="226" t="s">
        <v>440</v>
      </c>
    </row>
    <row r="332" s="2" customFormat="1">
      <c r="A332" s="41"/>
      <c r="B332" s="42"/>
      <c r="C332" s="43"/>
      <c r="D332" s="228" t="s">
        <v>139</v>
      </c>
      <c r="E332" s="43"/>
      <c r="F332" s="229" t="s">
        <v>441</v>
      </c>
      <c r="G332" s="43"/>
      <c r="H332" s="43"/>
      <c r="I332" s="230"/>
      <c r="J332" s="43"/>
      <c r="K332" s="43"/>
      <c r="L332" s="47"/>
      <c r="M332" s="231"/>
      <c r="N332" s="232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139</v>
      </c>
      <c r="AU332" s="20" t="s">
        <v>81</v>
      </c>
    </row>
    <row r="333" s="2" customFormat="1">
      <c r="A333" s="41"/>
      <c r="B333" s="42"/>
      <c r="C333" s="43"/>
      <c r="D333" s="233" t="s">
        <v>141</v>
      </c>
      <c r="E333" s="43"/>
      <c r="F333" s="234" t="s">
        <v>442</v>
      </c>
      <c r="G333" s="43"/>
      <c r="H333" s="43"/>
      <c r="I333" s="230"/>
      <c r="J333" s="43"/>
      <c r="K333" s="43"/>
      <c r="L333" s="47"/>
      <c r="M333" s="231"/>
      <c r="N333" s="232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141</v>
      </c>
      <c r="AU333" s="20" t="s">
        <v>81</v>
      </c>
    </row>
    <row r="334" s="13" customFormat="1">
      <c r="A334" s="13"/>
      <c r="B334" s="235"/>
      <c r="C334" s="236"/>
      <c r="D334" s="228" t="s">
        <v>143</v>
      </c>
      <c r="E334" s="237" t="s">
        <v>28</v>
      </c>
      <c r="F334" s="238" t="s">
        <v>443</v>
      </c>
      <c r="G334" s="236"/>
      <c r="H334" s="239">
        <v>1027.2000000000001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5" t="s">
        <v>143</v>
      </c>
      <c r="AU334" s="245" t="s">
        <v>81</v>
      </c>
      <c r="AV334" s="13" t="s">
        <v>81</v>
      </c>
      <c r="AW334" s="13" t="s">
        <v>34</v>
      </c>
      <c r="AX334" s="13" t="s">
        <v>72</v>
      </c>
      <c r="AY334" s="245" t="s">
        <v>130</v>
      </c>
    </row>
    <row r="335" s="13" customFormat="1">
      <c r="A335" s="13"/>
      <c r="B335" s="235"/>
      <c r="C335" s="236"/>
      <c r="D335" s="228" t="s">
        <v>143</v>
      </c>
      <c r="E335" s="237" t="s">
        <v>28</v>
      </c>
      <c r="F335" s="238" t="s">
        <v>444</v>
      </c>
      <c r="G335" s="236"/>
      <c r="H335" s="239">
        <v>19.199999999999999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5" t="s">
        <v>143</v>
      </c>
      <c r="AU335" s="245" t="s">
        <v>81</v>
      </c>
      <c r="AV335" s="13" t="s">
        <v>81</v>
      </c>
      <c r="AW335" s="13" t="s">
        <v>34</v>
      </c>
      <c r="AX335" s="13" t="s">
        <v>72</v>
      </c>
      <c r="AY335" s="245" t="s">
        <v>130</v>
      </c>
    </row>
    <row r="336" s="14" customFormat="1">
      <c r="A336" s="14"/>
      <c r="B336" s="246"/>
      <c r="C336" s="247"/>
      <c r="D336" s="228" t="s">
        <v>143</v>
      </c>
      <c r="E336" s="248" t="s">
        <v>28</v>
      </c>
      <c r="F336" s="249" t="s">
        <v>283</v>
      </c>
      <c r="G336" s="247"/>
      <c r="H336" s="250">
        <v>1046.4000000000001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6" t="s">
        <v>143</v>
      </c>
      <c r="AU336" s="256" t="s">
        <v>81</v>
      </c>
      <c r="AV336" s="14" t="s">
        <v>137</v>
      </c>
      <c r="AW336" s="14" t="s">
        <v>34</v>
      </c>
      <c r="AX336" s="14" t="s">
        <v>79</v>
      </c>
      <c r="AY336" s="256" t="s">
        <v>130</v>
      </c>
    </row>
    <row r="337" s="12" customFormat="1" ht="22.8" customHeight="1">
      <c r="A337" s="12"/>
      <c r="B337" s="199"/>
      <c r="C337" s="200"/>
      <c r="D337" s="201" t="s">
        <v>71</v>
      </c>
      <c r="E337" s="213" t="s">
        <v>186</v>
      </c>
      <c r="F337" s="213" t="s">
        <v>445</v>
      </c>
      <c r="G337" s="200"/>
      <c r="H337" s="200"/>
      <c r="I337" s="203"/>
      <c r="J337" s="214">
        <f>BK337</f>
        <v>0</v>
      </c>
      <c r="K337" s="200"/>
      <c r="L337" s="205"/>
      <c r="M337" s="206"/>
      <c r="N337" s="207"/>
      <c r="O337" s="207"/>
      <c r="P337" s="208">
        <f>SUM(P338:P467)</f>
        <v>0</v>
      </c>
      <c r="Q337" s="207"/>
      <c r="R337" s="208">
        <f>SUM(R338:R467)</f>
        <v>89.188530650000004</v>
      </c>
      <c r="S337" s="207"/>
      <c r="T337" s="209">
        <f>SUM(T338:T467)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0" t="s">
        <v>79</v>
      </c>
      <c r="AT337" s="211" t="s">
        <v>71</v>
      </c>
      <c r="AU337" s="211" t="s">
        <v>79</v>
      </c>
      <c r="AY337" s="210" t="s">
        <v>130</v>
      </c>
      <c r="BK337" s="212">
        <f>SUM(BK338:BK467)</f>
        <v>0</v>
      </c>
    </row>
    <row r="338" s="2" customFormat="1" ht="33" customHeight="1">
      <c r="A338" s="41"/>
      <c r="B338" s="42"/>
      <c r="C338" s="215" t="s">
        <v>334</v>
      </c>
      <c r="D338" s="215" t="s">
        <v>132</v>
      </c>
      <c r="E338" s="216" t="s">
        <v>446</v>
      </c>
      <c r="F338" s="217" t="s">
        <v>447</v>
      </c>
      <c r="G338" s="218" t="s">
        <v>167</v>
      </c>
      <c r="H338" s="219">
        <v>367</v>
      </c>
      <c r="I338" s="220"/>
      <c r="J338" s="221">
        <f>ROUND(I338*H338,2)</f>
        <v>0</v>
      </c>
      <c r="K338" s="217" t="s">
        <v>136</v>
      </c>
      <c r="L338" s="47"/>
      <c r="M338" s="222" t="s">
        <v>28</v>
      </c>
      <c r="N338" s="223" t="s">
        <v>43</v>
      </c>
      <c r="O338" s="87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137</v>
      </c>
      <c r="AT338" s="226" t="s">
        <v>132</v>
      </c>
      <c r="AU338" s="226" t="s">
        <v>81</v>
      </c>
      <c r="AY338" s="20" t="s">
        <v>130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20" t="s">
        <v>79</v>
      </c>
      <c r="BK338" s="227">
        <f>ROUND(I338*H338,2)</f>
        <v>0</v>
      </c>
      <c r="BL338" s="20" t="s">
        <v>137</v>
      </c>
      <c r="BM338" s="226" t="s">
        <v>448</v>
      </c>
    </row>
    <row r="339" s="2" customFormat="1">
      <c r="A339" s="41"/>
      <c r="B339" s="42"/>
      <c r="C339" s="43"/>
      <c r="D339" s="228" t="s">
        <v>139</v>
      </c>
      <c r="E339" s="43"/>
      <c r="F339" s="229" t="s">
        <v>449</v>
      </c>
      <c r="G339" s="43"/>
      <c r="H339" s="43"/>
      <c r="I339" s="230"/>
      <c r="J339" s="43"/>
      <c r="K339" s="43"/>
      <c r="L339" s="47"/>
      <c r="M339" s="231"/>
      <c r="N339" s="232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139</v>
      </c>
      <c r="AU339" s="20" t="s">
        <v>81</v>
      </c>
    </row>
    <row r="340" s="2" customFormat="1">
      <c r="A340" s="41"/>
      <c r="B340" s="42"/>
      <c r="C340" s="43"/>
      <c r="D340" s="233" t="s">
        <v>141</v>
      </c>
      <c r="E340" s="43"/>
      <c r="F340" s="234" t="s">
        <v>450</v>
      </c>
      <c r="G340" s="43"/>
      <c r="H340" s="43"/>
      <c r="I340" s="230"/>
      <c r="J340" s="43"/>
      <c r="K340" s="43"/>
      <c r="L340" s="47"/>
      <c r="M340" s="231"/>
      <c r="N340" s="232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141</v>
      </c>
      <c r="AU340" s="20" t="s">
        <v>81</v>
      </c>
    </row>
    <row r="341" s="13" customFormat="1">
      <c r="A341" s="13"/>
      <c r="B341" s="235"/>
      <c r="C341" s="236"/>
      <c r="D341" s="228" t="s">
        <v>143</v>
      </c>
      <c r="E341" s="237" t="s">
        <v>28</v>
      </c>
      <c r="F341" s="238" t="s">
        <v>451</v>
      </c>
      <c r="G341" s="236"/>
      <c r="H341" s="239">
        <v>367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143</v>
      </c>
      <c r="AU341" s="245" t="s">
        <v>81</v>
      </c>
      <c r="AV341" s="13" t="s">
        <v>81</v>
      </c>
      <c r="AW341" s="13" t="s">
        <v>34</v>
      </c>
      <c r="AX341" s="13" t="s">
        <v>79</v>
      </c>
      <c r="AY341" s="245" t="s">
        <v>130</v>
      </c>
    </row>
    <row r="342" s="2" customFormat="1" ht="24.15" customHeight="1">
      <c r="A342" s="41"/>
      <c r="B342" s="42"/>
      <c r="C342" s="279" t="s">
        <v>452</v>
      </c>
      <c r="D342" s="279" t="s">
        <v>326</v>
      </c>
      <c r="E342" s="280" t="s">
        <v>453</v>
      </c>
      <c r="F342" s="281" t="s">
        <v>454</v>
      </c>
      <c r="G342" s="282" t="s">
        <v>167</v>
      </c>
      <c r="H342" s="283">
        <v>372.505</v>
      </c>
      <c r="I342" s="284"/>
      <c r="J342" s="285">
        <f>ROUND(I342*H342,2)</f>
        <v>0</v>
      </c>
      <c r="K342" s="281" t="s">
        <v>136</v>
      </c>
      <c r="L342" s="286"/>
      <c r="M342" s="287" t="s">
        <v>28</v>
      </c>
      <c r="N342" s="288" t="s">
        <v>43</v>
      </c>
      <c r="O342" s="87"/>
      <c r="P342" s="224">
        <f>O342*H342</f>
        <v>0</v>
      </c>
      <c r="Q342" s="224">
        <v>0.0010499999999999999</v>
      </c>
      <c r="R342" s="224">
        <f>Q342*H342</f>
        <v>0.39113024999999996</v>
      </c>
      <c r="S342" s="224">
        <v>0</v>
      </c>
      <c r="T342" s="225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6" t="s">
        <v>186</v>
      </c>
      <c r="AT342" s="226" t="s">
        <v>326</v>
      </c>
      <c r="AU342" s="226" t="s">
        <v>81</v>
      </c>
      <c r="AY342" s="20" t="s">
        <v>130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20" t="s">
        <v>79</v>
      </c>
      <c r="BK342" s="227">
        <f>ROUND(I342*H342,2)</f>
        <v>0</v>
      </c>
      <c r="BL342" s="20" t="s">
        <v>137</v>
      </c>
      <c r="BM342" s="226" t="s">
        <v>455</v>
      </c>
    </row>
    <row r="343" s="2" customFormat="1">
      <c r="A343" s="41"/>
      <c r="B343" s="42"/>
      <c r="C343" s="43"/>
      <c r="D343" s="228" t="s">
        <v>139</v>
      </c>
      <c r="E343" s="43"/>
      <c r="F343" s="229" t="s">
        <v>454</v>
      </c>
      <c r="G343" s="43"/>
      <c r="H343" s="43"/>
      <c r="I343" s="230"/>
      <c r="J343" s="43"/>
      <c r="K343" s="43"/>
      <c r="L343" s="47"/>
      <c r="M343" s="231"/>
      <c r="N343" s="232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139</v>
      </c>
      <c r="AU343" s="20" t="s">
        <v>81</v>
      </c>
    </row>
    <row r="344" s="13" customFormat="1">
      <c r="A344" s="13"/>
      <c r="B344" s="235"/>
      <c r="C344" s="236"/>
      <c r="D344" s="228" t="s">
        <v>143</v>
      </c>
      <c r="E344" s="237" t="s">
        <v>28</v>
      </c>
      <c r="F344" s="238" t="s">
        <v>451</v>
      </c>
      <c r="G344" s="236"/>
      <c r="H344" s="239">
        <v>367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143</v>
      </c>
      <c r="AU344" s="245" t="s">
        <v>81</v>
      </c>
      <c r="AV344" s="13" t="s">
        <v>81</v>
      </c>
      <c r="AW344" s="13" t="s">
        <v>34</v>
      </c>
      <c r="AX344" s="13" t="s">
        <v>79</v>
      </c>
      <c r="AY344" s="245" t="s">
        <v>130</v>
      </c>
    </row>
    <row r="345" s="13" customFormat="1">
      <c r="A345" s="13"/>
      <c r="B345" s="235"/>
      <c r="C345" s="236"/>
      <c r="D345" s="228" t="s">
        <v>143</v>
      </c>
      <c r="E345" s="236"/>
      <c r="F345" s="238" t="s">
        <v>456</v>
      </c>
      <c r="G345" s="236"/>
      <c r="H345" s="239">
        <v>372.505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5" t="s">
        <v>143</v>
      </c>
      <c r="AU345" s="245" t="s">
        <v>81</v>
      </c>
      <c r="AV345" s="13" t="s">
        <v>81</v>
      </c>
      <c r="AW345" s="13" t="s">
        <v>4</v>
      </c>
      <c r="AX345" s="13" t="s">
        <v>79</v>
      </c>
      <c r="AY345" s="245" t="s">
        <v>130</v>
      </c>
    </row>
    <row r="346" s="2" customFormat="1" ht="24.15" customHeight="1">
      <c r="A346" s="41"/>
      <c r="B346" s="42"/>
      <c r="C346" s="215" t="s">
        <v>345</v>
      </c>
      <c r="D346" s="215" t="s">
        <v>132</v>
      </c>
      <c r="E346" s="216" t="s">
        <v>457</v>
      </c>
      <c r="F346" s="217" t="s">
        <v>458</v>
      </c>
      <c r="G346" s="218" t="s">
        <v>167</v>
      </c>
      <c r="H346" s="219">
        <v>16</v>
      </c>
      <c r="I346" s="220"/>
      <c r="J346" s="221">
        <f>ROUND(I346*H346,2)</f>
        <v>0</v>
      </c>
      <c r="K346" s="217" t="s">
        <v>136</v>
      </c>
      <c r="L346" s="47"/>
      <c r="M346" s="222" t="s">
        <v>28</v>
      </c>
      <c r="N346" s="223" t="s">
        <v>43</v>
      </c>
      <c r="O346" s="87"/>
      <c r="P346" s="224">
        <f>O346*H346</f>
        <v>0</v>
      </c>
      <c r="Q346" s="224">
        <v>2.0000000000000002E-05</v>
      </c>
      <c r="R346" s="224">
        <f>Q346*H346</f>
        <v>0.00032000000000000003</v>
      </c>
      <c r="S346" s="224">
        <v>0</v>
      </c>
      <c r="T346" s="225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6" t="s">
        <v>137</v>
      </c>
      <c r="AT346" s="226" t="s">
        <v>132</v>
      </c>
      <c r="AU346" s="226" t="s">
        <v>81</v>
      </c>
      <c r="AY346" s="20" t="s">
        <v>130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20" t="s">
        <v>79</v>
      </c>
      <c r="BK346" s="227">
        <f>ROUND(I346*H346,2)</f>
        <v>0</v>
      </c>
      <c r="BL346" s="20" t="s">
        <v>137</v>
      </c>
      <c r="BM346" s="226" t="s">
        <v>459</v>
      </c>
    </row>
    <row r="347" s="2" customFormat="1">
      <c r="A347" s="41"/>
      <c r="B347" s="42"/>
      <c r="C347" s="43"/>
      <c r="D347" s="228" t="s">
        <v>139</v>
      </c>
      <c r="E347" s="43"/>
      <c r="F347" s="229" t="s">
        <v>460</v>
      </c>
      <c r="G347" s="43"/>
      <c r="H347" s="43"/>
      <c r="I347" s="230"/>
      <c r="J347" s="43"/>
      <c r="K347" s="43"/>
      <c r="L347" s="47"/>
      <c r="M347" s="231"/>
      <c r="N347" s="232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139</v>
      </c>
      <c r="AU347" s="20" t="s">
        <v>81</v>
      </c>
    </row>
    <row r="348" s="2" customFormat="1">
      <c r="A348" s="41"/>
      <c r="B348" s="42"/>
      <c r="C348" s="43"/>
      <c r="D348" s="233" t="s">
        <v>141</v>
      </c>
      <c r="E348" s="43"/>
      <c r="F348" s="234" t="s">
        <v>461</v>
      </c>
      <c r="G348" s="43"/>
      <c r="H348" s="43"/>
      <c r="I348" s="230"/>
      <c r="J348" s="43"/>
      <c r="K348" s="43"/>
      <c r="L348" s="47"/>
      <c r="M348" s="231"/>
      <c r="N348" s="232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141</v>
      </c>
      <c r="AU348" s="20" t="s">
        <v>81</v>
      </c>
    </row>
    <row r="349" s="13" customFormat="1">
      <c r="A349" s="13"/>
      <c r="B349" s="235"/>
      <c r="C349" s="236"/>
      <c r="D349" s="228" t="s">
        <v>143</v>
      </c>
      <c r="E349" s="237" t="s">
        <v>28</v>
      </c>
      <c r="F349" s="238" t="s">
        <v>462</v>
      </c>
      <c r="G349" s="236"/>
      <c r="H349" s="239">
        <v>16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143</v>
      </c>
      <c r="AU349" s="245" t="s">
        <v>81</v>
      </c>
      <c r="AV349" s="13" t="s">
        <v>81</v>
      </c>
      <c r="AW349" s="13" t="s">
        <v>34</v>
      </c>
      <c r="AX349" s="13" t="s">
        <v>79</v>
      </c>
      <c r="AY349" s="245" t="s">
        <v>130</v>
      </c>
    </row>
    <row r="350" s="2" customFormat="1" ht="24.15" customHeight="1">
      <c r="A350" s="41"/>
      <c r="B350" s="42"/>
      <c r="C350" s="279" t="s">
        <v>463</v>
      </c>
      <c r="D350" s="279" t="s">
        <v>326</v>
      </c>
      <c r="E350" s="280" t="s">
        <v>464</v>
      </c>
      <c r="F350" s="281" t="s">
        <v>465</v>
      </c>
      <c r="G350" s="282" t="s">
        <v>167</v>
      </c>
      <c r="H350" s="283">
        <v>16.800000000000001</v>
      </c>
      <c r="I350" s="284"/>
      <c r="J350" s="285">
        <f>ROUND(I350*H350,2)</f>
        <v>0</v>
      </c>
      <c r="K350" s="281" t="s">
        <v>136</v>
      </c>
      <c r="L350" s="286"/>
      <c r="M350" s="287" t="s">
        <v>28</v>
      </c>
      <c r="N350" s="288" t="s">
        <v>43</v>
      </c>
      <c r="O350" s="87"/>
      <c r="P350" s="224">
        <f>O350*H350</f>
        <v>0</v>
      </c>
      <c r="Q350" s="224">
        <v>0.01052</v>
      </c>
      <c r="R350" s="224">
        <f>Q350*H350</f>
        <v>0.176736</v>
      </c>
      <c r="S350" s="224">
        <v>0</v>
      </c>
      <c r="T350" s="225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6" t="s">
        <v>186</v>
      </c>
      <c r="AT350" s="226" t="s">
        <v>326</v>
      </c>
      <c r="AU350" s="226" t="s">
        <v>81</v>
      </c>
      <c r="AY350" s="20" t="s">
        <v>130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20" t="s">
        <v>79</v>
      </c>
      <c r="BK350" s="227">
        <f>ROUND(I350*H350,2)</f>
        <v>0</v>
      </c>
      <c r="BL350" s="20" t="s">
        <v>137</v>
      </c>
      <c r="BM350" s="226" t="s">
        <v>466</v>
      </c>
    </row>
    <row r="351" s="2" customFormat="1">
      <c r="A351" s="41"/>
      <c r="B351" s="42"/>
      <c r="C351" s="43"/>
      <c r="D351" s="228" t="s">
        <v>139</v>
      </c>
      <c r="E351" s="43"/>
      <c r="F351" s="229" t="s">
        <v>465</v>
      </c>
      <c r="G351" s="43"/>
      <c r="H351" s="43"/>
      <c r="I351" s="230"/>
      <c r="J351" s="43"/>
      <c r="K351" s="43"/>
      <c r="L351" s="47"/>
      <c r="M351" s="231"/>
      <c r="N351" s="232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139</v>
      </c>
      <c r="AU351" s="20" t="s">
        <v>81</v>
      </c>
    </row>
    <row r="352" s="13" customFormat="1">
      <c r="A352" s="13"/>
      <c r="B352" s="235"/>
      <c r="C352" s="236"/>
      <c r="D352" s="228" t="s">
        <v>143</v>
      </c>
      <c r="E352" s="237" t="s">
        <v>28</v>
      </c>
      <c r="F352" s="238" t="s">
        <v>462</v>
      </c>
      <c r="G352" s="236"/>
      <c r="H352" s="239">
        <v>16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5" t="s">
        <v>143</v>
      </c>
      <c r="AU352" s="245" t="s">
        <v>81</v>
      </c>
      <c r="AV352" s="13" t="s">
        <v>81</v>
      </c>
      <c r="AW352" s="13" t="s">
        <v>34</v>
      </c>
      <c r="AX352" s="13" t="s">
        <v>79</v>
      </c>
      <c r="AY352" s="245" t="s">
        <v>130</v>
      </c>
    </row>
    <row r="353" s="13" customFormat="1">
      <c r="A353" s="13"/>
      <c r="B353" s="235"/>
      <c r="C353" s="236"/>
      <c r="D353" s="228" t="s">
        <v>143</v>
      </c>
      <c r="E353" s="236"/>
      <c r="F353" s="238" t="s">
        <v>467</v>
      </c>
      <c r="G353" s="236"/>
      <c r="H353" s="239">
        <v>16.800000000000001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143</v>
      </c>
      <c r="AU353" s="245" t="s">
        <v>81</v>
      </c>
      <c r="AV353" s="13" t="s">
        <v>81</v>
      </c>
      <c r="AW353" s="13" t="s">
        <v>4</v>
      </c>
      <c r="AX353" s="13" t="s">
        <v>79</v>
      </c>
      <c r="AY353" s="245" t="s">
        <v>130</v>
      </c>
    </row>
    <row r="354" s="2" customFormat="1" ht="24.15" customHeight="1">
      <c r="A354" s="41"/>
      <c r="B354" s="42"/>
      <c r="C354" s="215" t="s">
        <v>329</v>
      </c>
      <c r="D354" s="215" t="s">
        <v>132</v>
      </c>
      <c r="E354" s="216" t="s">
        <v>468</v>
      </c>
      <c r="F354" s="217" t="s">
        <v>469</v>
      </c>
      <c r="G354" s="218" t="s">
        <v>167</v>
      </c>
      <c r="H354" s="219">
        <v>354</v>
      </c>
      <c r="I354" s="220"/>
      <c r="J354" s="221">
        <f>ROUND(I354*H354,2)</f>
        <v>0</v>
      </c>
      <c r="K354" s="217" t="s">
        <v>136</v>
      </c>
      <c r="L354" s="47"/>
      <c r="M354" s="222" t="s">
        <v>28</v>
      </c>
      <c r="N354" s="223" t="s">
        <v>43</v>
      </c>
      <c r="O354" s="87"/>
      <c r="P354" s="224">
        <f>O354*H354</f>
        <v>0</v>
      </c>
      <c r="Q354" s="224">
        <v>2.0000000000000002E-05</v>
      </c>
      <c r="R354" s="224">
        <f>Q354*H354</f>
        <v>0.0070800000000000004</v>
      </c>
      <c r="S354" s="224">
        <v>0</v>
      </c>
      <c r="T354" s="225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6" t="s">
        <v>137</v>
      </c>
      <c r="AT354" s="226" t="s">
        <v>132</v>
      </c>
      <c r="AU354" s="226" t="s">
        <v>81</v>
      </c>
      <c r="AY354" s="20" t="s">
        <v>130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20" t="s">
        <v>79</v>
      </c>
      <c r="BK354" s="227">
        <f>ROUND(I354*H354,2)</f>
        <v>0</v>
      </c>
      <c r="BL354" s="20" t="s">
        <v>137</v>
      </c>
      <c r="BM354" s="226" t="s">
        <v>470</v>
      </c>
    </row>
    <row r="355" s="2" customFormat="1">
      <c r="A355" s="41"/>
      <c r="B355" s="42"/>
      <c r="C355" s="43"/>
      <c r="D355" s="228" t="s">
        <v>139</v>
      </c>
      <c r="E355" s="43"/>
      <c r="F355" s="229" t="s">
        <v>471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139</v>
      </c>
      <c r="AU355" s="20" t="s">
        <v>81</v>
      </c>
    </row>
    <row r="356" s="2" customFormat="1">
      <c r="A356" s="41"/>
      <c r="B356" s="42"/>
      <c r="C356" s="43"/>
      <c r="D356" s="233" t="s">
        <v>141</v>
      </c>
      <c r="E356" s="43"/>
      <c r="F356" s="234" t="s">
        <v>472</v>
      </c>
      <c r="G356" s="43"/>
      <c r="H356" s="43"/>
      <c r="I356" s="230"/>
      <c r="J356" s="43"/>
      <c r="K356" s="43"/>
      <c r="L356" s="47"/>
      <c r="M356" s="231"/>
      <c r="N356" s="232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141</v>
      </c>
      <c r="AU356" s="20" t="s">
        <v>81</v>
      </c>
    </row>
    <row r="357" s="13" customFormat="1">
      <c r="A357" s="13"/>
      <c r="B357" s="235"/>
      <c r="C357" s="236"/>
      <c r="D357" s="228" t="s">
        <v>143</v>
      </c>
      <c r="E357" s="237" t="s">
        <v>28</v>
      </c>
      <c r="F357" s="238" t="s">
        <v>473</v>
      </c>
      <c r="G357" s="236"/>
      <c r="H357" s="239">
        <v>354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143</v>
      </c>
      <c r="AU357" s="245" t="s">
        <v>81</v>
      </c>
      <c r="AV357" s="13" t="s">
        <v>81</v>
      </c>
      <c r="AW357" s="13" t="s">
        <v>34</v>
      </c>
      <c r="AX357" s="13" t="s">
        <v>79</v>
      </c>
      <c r="AY357" s="245" t="s">
        <v>130</v>
      </c>
    </row>
    <row r="358" s="2" customFormat="1" ht="24.15" customHeight="1">
      <c r="A358" s="41"/>
      <c r="B358" s="42"/>
      <c r="C358" s="279" t="s">
        <v>474</v>
      </c>
      <c r="D358" s="279" t="s">
        <v>326</v>
      </c>
      <c r="E358" s="280" t="s">
        <v>475</v>
      </c>
      <c r="F358" s="281" t="s">
        <v>476</v>
      </c>
      <c r="G358" s="282" t="s">
        <v>167</v>
      </c>
      <c r="H358" s="283">
        <v>364.62</v>
      </c>
      <c r="I358" s="284"/>
      <c r="J358" s="285">
        <f>ROUND(I358*H358,2)</f>
        <v>0</v>
      </c>
      <c r="K358" s="281" t="s">
        <v>136</v>
      </c>
      <c r="L358" s="286"/>
      <c r="M358" s="287" t="s">
        <v>28</v>
      </c>
      <c r="N358" s="288" t="s">
        <v>43</v>
      </c>
      <c r="O358" s="87"/>
      <c r="P358" s="224">
        <f>O358*H358</f>
        <v>0</v>
      </c>
      <c r="Q358" s="224">
        <v>0.016619999999999999</v>
      </c>
      <c r="R358" s="224">
        <f>Q358*H358</f>
        <v>6.0599844000000003</v>
      </c>
      <c r="S358" s="224">
        <v>0</v>
      </c>
      <c r="T358" s="225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6" t="s">
        <v>186</v>
      </c>
      <c r="AT358" s="226" t="s">
        <v>326</v>
      </c>
      <c r="AU358" s="226" t="s">
        <v>81</v>
      </c>
      <c r="AY358" s="20" t="s">
        <v>130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20" t="s">
        <v>79</v>
      </c>
      <c r="BK358" s="227">
        <f>ROUND(I358*H358,2)</f>
        <v>0</v>
      </c>
      <c r="BL358" s="20" t="s">
        <v>137</v>
      </c>
      <c r="BM358" s="226" t="s">
        <v>477</v>
      </c>
    </row>
    <row r="359" s="2" customFormat="1">
      <c r="A359" s="41"/>
      <c r="B359" s="42"/>
      <c r="C359" s="43"/>
      <c r="D359" s="228" t="s">
        <v>139</v>
      </c>
      <c r="E359" s="43"/>
      <c r="F359" s="229" t="s">
        <v>476</v>
      </c>
      <c r="G359" s="43"/>
      <c r="H359" s="43"/>
      <c r="I359" s="230"/>
      <c r="J359" s="43"/>
      <c r="K359" s="43"/>
      <c r="L359" s="47"/>
      <c r="M359" s="231"/>
      <c r="N359" s="232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139</v>
      </c>
      <c r="AU359" s="20" t="s">
        <v>81</v>
      </c>
    </row>
    <row r="360" s="13" customFormat="1">
      <c r="A360" s="13"/>
      <c r="B360" s="235"/>
      <c r="C360" s="236"/>
      <c r="D360" s="228" t="s">
        <v>143</v>
      </c>
      <c r="E360" s="237" t="s">
        <v>28</v>
      </c>
      <c r="F360" s="238" t="s">
        <v>473</v>
      </c>
      <c r="G360" s="236"/>
      <c r="H360" s="239">
        <v>354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5" t="s">
        <v>143</v>
      </c>
      <c r="AU360" s="245" t="s">
        <v>81</v>
      </c>
      <c r="AV360" s="13" t="s">
        <v>81</v>
      </c>
      <c r="AW360" s="13" t="s">
        <v>34</v>
      </c>
      <c r="AX360" s="13" t="s">
        <v>79</v>
      </c>
      <c r="AY360" s="245" t="s">
        <v>130</v>
      </c>
    </row>
    <row r="361" s="13" customFormat="1">
      <c r="A361" s="13"/>
      <c r="B361" s="235"/>
      <c r="C361" s="236"/>
      <c r="D361" s="228" t="s">
        <v>143</v>
      </c>
      <c r="E361" s="236"/>
      <c r="F361" s="238" t="s">
        <v>478</v>
      </c>
      <c r="G361" s="236"/>
      <c r="H361" s="239">
        <v>364.62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5" t="s">
        <v>143</v>
      </c>
      <c r="AU361" s="245" t="s">
        <v>81</v>
      </c>
      <c r="AV361" s="13" t="s">
        <v>81</v>
      </c>
      <c r="AW361" s="13" t="s">
        <v>4</v>
      </c>
      <c r="AX361" s="13" t="s">
        <v>79</v>
      </c>
      <c r="AY361" s="245" t="s">
        <v>130</v>
      </c>
    </row>
    <row r="362" s="2" customFormat="1" ht="33" customHeight="1">
      <c r="A362" s="41"/>
      <c r="B362" s="42"/>
      <c r="C362" s="215" t="s">
        <v>479</v>
      </c>
      <c r="D362" s="215" t="s">
        <v>132</v>
      </c>
      <c r="E362" s="216" t="s">
        <v>480</v>
      </c>
      <c r="F362" s="217" t="s">
        <v>481</v>
      </c>
      <c r="G362" s="218" t="s">
        <v>135</v>
      </c>
      <c r="H362" s="219">
        <v>21</v>
      </c>
      <c r="I362" s="220"/>
      <c r="J362" s="221">
        <f>ROUND(I362*H362,2)</f>
        <v>0</v>
      </c>
      <c r="K362" s="217" t="s">
        <v>136</v>
      </c>
      <c r="L362" s="47"/>
      <c r="M362" s="222" t="s">
        <v>28</v>
      </c>
      <c r="N362" s="223" t="s">
        <v>43</v>
      </c>
      <c r="O362" s="87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26" t="s">
        <v>137</v>
      </c>
      <c r="AT362" s="226" t="s">
        <v>132</v>
      </c>
      <c r="AU362" s="226" t="s">
        <v>81</v>
      </c>
      <c r="AY362" s="20" t="s">
        <v>130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20" t="s">
        <v>79</v>
      </c>
      <c r="BK362" s="227">
        <f>ROUND(I362*H362,2)</f>
        <v>0</v>
      </c>
      <c r="BL362" s="20" t="s">
        <v>137</v>
      </c>
      <c r="BM362" s="226" t="s">
        <v>482</v>
      </c>
    </row>
    <row r="363" s="2" customFormat="1">
      <c r="A363" s="41"/>
      <c r="B363" s="42"/>
      <c r="C363" s="43"/>
      <c r="D363" s="228" t="s">
        <v>139</v>
      </c>
      <c r="E363" s="43"/>
      <c r="F363" s="229" t="s">
        <v>483</v>
      </c>
      <c r="G363" s="43"/>
      <c r="H363" s="43"/>
      <c r="I363" s="230"/>
      <c r="J363" s="43"/>
      <c r="K363" s="43"/>
      <c r="L363" s="47"/>
      <c r="M363" s="231"/>
      <c r="N363" s="232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139</v>
      </c>
      <c r="AU363" s="20" t="s">
        <v>81</v>
      </c>
    </row>
    <row r="364" s="2" customFormat="1">
      <c r="A364" s="41"/>
      <c r="B364" s="42"/>
      <c r="C364" s="43"/>
      <c r="D364" s="233" t="s">
        <v>141</v>
      </c>
      <c r="E364" s="43"/>
      <c r="F364" s="234" t="s">
        <v>484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141</v>
      </c>
      <c r="AU364" s="20" t="s">
        <v>81</v>
      </c>
    </row>
    <row r="365" s="13" customFormat="1">
      <c r="A365" s="13"/>
      <c r="B365" s="235"/>
      <c r="C365" s="236"/>
      <c r="D365" s="228" t="s">
        <v>143</v>
      </c>
      <c r="E365" s="237" t="s">
        <v>28</v>
      </c>
      <c r="F365" s="238" t="s">
        <v>7</v>
      </c>
      <c r="G365" s="236"/>
      <c r="H365" s="239">
        <v>21</v>
      </c>
      <c r="I365" s="240"/>
      <c r="J365" s="236"/>
      <c r="K365" s="236"/>
      <c r="L365" s="241"/>
      <c r="M365" s="242"/>
      <c r="N365" s="243"/>
      <c r="O365" s="243"/>
      <c r="P365" s="243"/>
      <c r="Q365" s="243"/>
      <c r="R365" s="243"/>
      <c r="S365" s="243"/>
      <c r="T365" s="24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5" t="s">
        <v>143</v>
      </c>
      <c r="AU365" s="245" t="s">
        <v>81</v>
      </c>
      <c r="AV365" s="13" t="s">
        <v>81</v>
      </c>
      <c r="AW365" s="13" t="s">
        <v>34</v>
      </c>
      <c r="AX365" s="13" t="s">
        <v>72</v>
      </c>
      <c r="AY365" s="245" t="s">
        <v>130</v>
      </c>
    </row>
    <row r="366" s="14" customFormat="1">
      <c r="A366" s="14"/>
      <c r="B366" s="246"/>
      <c r="C366" s="247"/>
      <c r="D366" s="228" t="s">
        <v>143</v>
      </c>
      <c r="E366" s="248" t="s">
        <v>28</v>
      </c>
      <c r="F366" s="249" t="s">
        <v>172</v>
      </c>
      <c r="G366" s="247"/>
      <c r="H366" s="250">
        <v>21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6" t="s">
        <v>143</v>
      </c>
      <c r="AU366" s="256" t="s">
        <v>81</v>
      </c>
      <c r="AV366" s="14" t="s">
        <v>137</v>
      </c>
      <c r="AW366" s="14" t="s">
        <v>34</v>
      </c>
      <c r="AX366" s="14" t="s">
        <v>79</v>
      </c>
      <c r="AY366" s="256" t="s">
        <v>130</v>
      </c>
    </row>
    <row r="367" s="2" customFormat="1" ht="24.15" customHeight="1">
      <c r="A367" s="41"/>
      <c r="B367" s="42"/>
      <c r="C367" s="279" t="s">
        <v>485</v>
      </c>
      <c r="D367" s="279" t="s">
        <v>326</v>
      </c>
      <c r="E367" s="280" t="s">
        <v>486</v>
      </c>
      <c r="F367" s="281" t="s">
        <v>487</v>
      </c>
      <c r="G367" s="282" t="s">
        <v>135</v>
      </c>
      <c r="H367" s="283">
        <v>21</v>
      </c>
      <c r="I367" s="284"/>
      <c r="J367" s="285">
        <f>ROUND(I367*H367,2)</f>
        <v>0</v>
      </c>
      <c r="K367" s="281" t="s">
        <v>136</v>
      </c>
      <c r="L367" s="286"/>
      <c r="M367" s="287" t="s">
        <v>28</v>
      </c>
      <c r="N367" s="288" t="s">
        <v>43</v>
      </c>
      <c r="O367" s="87"/>
      <c r="P367" s="224">
        <f>O367*H367</f>
        <v>0</v>
      </c>
      <c r="Q367" s="224">
        <v>0.0071999999999999998</v>
      </c>
      <c r="R367" s="224">
        <f>Q367*H367</f>
        <v>0.1512</v>
      </c>
      <c r="S367" s="224">
        <v>0</v>
      </c>
      <c r="T367" s="225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6" t="s">
        <v>186</v>
      </c>
      <c r="AT367" s="226" t="s">
        <v>326</v>
      </c>
      <c r="AU367" s="226" t="s">
        <v>81</v>
      </c>
      <c r="AY367" s="20" t="s">
        <v>130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20" t="s">
        <v>79</v>
      </c>
      <c r="BK367" s="227">
        <f>ROUND(I367*H367,2)</f>
        <v>0</v>
      </c>
      <c r="BL367" s="20" t="s">
        <v>137</v>
      </c>
      <c r="BM367" s="226" t="s">
        <v>488</v>
      </c>
    </row>
    <row r="368" s="2" customFormat="1">
      <c r="A368" s="41"/>
      <c r="B368" s="42"/>
      <c r="C368" s="43"/>
      <c r="D368" s="228" t="s">
        <v>139</v>
      </c>
      <c r="E368" s="43"/>
      <c r="F368" s="229" t="s">
        <v>487</v>
      </c>
      <c r="G368" s="43"/>
      <c r="H368" s="43"/>
      <c r="I368" s="230"/>
      <c r="J368" s="43"/>
      <c r="K368" s="43"/>
      <c r="L368" s="47"/>
      <c r="M368" s="231"/>
      <c r="N368" s="232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139</v>
      </c>
      <c r="AU368" s="20" t="s">
        <v>81</v>
      </c>
    </row>
    <row r="369" s="13" customFormat="1">
      <c r="A369" s="13"/>
      <c r="B369" s="235"/>
      <c r="C369" s="236"/>
      <c r="D369" s="228" t="s">
        <v>143</v>
      </c>
      <c r="E369" s="237" t="s">
        <v>28</v>
      </c>
      <c r="F369" s="238" t="s">
        <v>7</v>
      </c>
      <c r="G369" s="236"/>
      <c r="H369" s="239">
        <v>21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5" t="s">
        <v>143</v>
      </c>
      <c r="AU369" s="245" t="s">
        <v>81</v>
      </c>
      <c r="AV369" s="13" t="s">
        <v>81</v>
      </c>
      <c r="AW369" s="13" t="s">
        <v>34</v>
      </c>
      <c r="AX369" s="13" t="s">
        <v>79</v>
      </c>
      <c r="AY369" s="245" t="s">
        <v>130</v>
      </c>
    </row>
    <row r="370" s="2" customFormat="1" ht="16.5" customHeight="1">
      <c r="A370" s="41"/>
      <c r="B370" s="42"/>
      <c r="C370" s="215" t="s">
        <v>364</v>
      </c>
      <c r="D370" s="215" t="s">
        <v>132</v>
      </c>
      <c r="E370" s="216" t="s">
        <v>489</v>
      </c>
      <c r="F370" s="217" t="s">
        <v>490</v>
      </c>
      <c r="G370" s="218" t="s">
        <v>167</v>
      </c>
      <c r="H370" s="219">
        <v>367</v>
      </c>
      <c r="I370" s="220"/>
      <c r="J370" s="221">
        <f>ROUND(I370*H370,2)</f>
        <v>0</v>
      </c>
      <c r="K370" s="217" t="s">
        <v>136</v>
      </c>
      <c r="L370" s="47"/>
      <c r="M370" s="222" t="s">
        <v>28</v>
      </c>
      <c r="N370" s="223" t="s">
        <v>43</v>
      </c>
      <c r="O370" s="87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6" t="s">
        <v>137</v>
      </c>
      <c r="AT370" s="226" t="s">
        <v>132</v>
      </c>
      <c r="AU370" s="226" t="s">
        <v>81</v>
      </c>
      <c r="AY370" s="20" t="s">
        <v>130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20" t="s">
        <v>79</v>
      </c>
      <c r="BK370" s="227">
        <f>ROUND(I370*H370,2)</f>
        <v>0</v>
      </c>
      <c r="BL370" s="20" t="s">
        <v>137</v>
      </c>
      <c r="BM370" s="226" t="s">
        <v>491</v>
      </c>
    </row>
    <row r="371" s="2" customFormat="1">
      <c r="A371" s="41"/>
      <c r="B371" s="42"/>
      <c r="C371" s="43"/>
      <c r="D371" s="228" t="s">
        <v>139</v>
      </c>
      <c r="E371" s="43"/>
      <c r="F371" s="229" t="s">
        <v>492</v>
      </c>
      <c r="G371" s="43"/>
      <c r="H371" s="43"/>
      <c r="I371" s="230"/>
      <c r="J371" s="43"/>
      <c r="K371" s="43"/>
      <c r="L371" s="47"/>
      <c r="M371" s="231"/>
      <c r="N371" s="232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139</v>
      </c>
      <c r="AU371" s="20" t="s">
        <v>81</v>
      </c>
    </row>
    <row r="372" s="2" customFormat="1">
      <c r="A372" s="41"/>
      <c r="B372" s="42"/>
      <c r="C372" s="43"/>
      <c r="D372" s="233" t="s">
        <v>141</v>
      </c>
      <c r="E372" s="43"/>
      <c r="F372" s="234" t="s">
        <v>493</v>
      </c>
      <c r="G372" s="43"/>
      <c r="H372" s="43"/>
      <c r="I372" s="230"/>
      <c r="J372" s="43"/>
      <c r="K372" s="43"/>
      <c r="L372" s="47"/>
      <c r="M372" s="231"/>
      <c r="N372" s="232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141</v>
      </c>
      <c r="AU372" s="20" t="s">
        <v>81</v>
      </c>
    </row>
    <row r="373" s="13" customFormat="1">
      <c r="A373" s="13"/>
      <c r="B373" s="235"/>
      <c r="C373" s="236"/>
      <c r="D373" s="228" t="s">
        <v>143</v>
      </c>
      <c r="E373" s="237" t="s">
        <v>28</v>
      </c>
      <c r="F373" s="238" t="s">
        <v>451</v>
      </c>
      <c r="G373" s="236"/>
      <c r="H373" s="239">
        <v>367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5" t="s">
        <v>143</v>
      </c>
      <c r="AU373" s="245" t="s">
        <v>81</v>
      </c>
      <c r="AV373" s="13" t="s">
        <v>81</v>
      </c>
      <c r="AW373" s="13" t="s">
        <v>34</v>
      </c>
      <c r="AX373" s="13" t="s">
        <v>79</v>
      </c>
      <c r="AY373" s="245" t="s">
        <v>130</v>
      </c>
    </row>
    <row r="374" s="2" customFormat="1" ht="24.15" customHeight="1">
      <c r="A374" s="41"/>
      <c r="B374" s="42"/>
      <c r="C374" s="215" t="s">
        <v>494</v>
      </c>
      <c r="D374" s="215" t="s">
        <v>132</v>
      </c>
      <c r="E374" s="216" t="s">
        <v>495</v>
      </c>
      <c r="F374" s="217" t="s">
        <v>496</v>
      </c>
      <c r="G374" s="218" t="s">
        <v>135</v>
      </c>
      <c r="H374" s="219">
        <v>4</v>
      </c>
      <c r="I374" s="220"/>
      <c r="J374" s="221">
        <f>ROUND(I374*H374,2)</f>
        <v>0</v>
      </c>
      <c r="K374" s="217" t="s">
        <v>136</v>
      </c>
      <c r="L374" s="47"/>
      <c r="M374" s="222" t="s">
        <v>28</v>
      </c>
      <c r="N374" s="223" t="s">
        <v>43</v>
      </c>
      <c r="O374" s="87"/>
      <c r="P374" s="224">
        <f>O374*H374</f>
        <v>0</v>
      </c>
      <c r="Q374" s="224">
        <v>0.45937</v>
      </c>
      <c r="R374" s="224">
        <f>Q374*H374</f>
        <v>1.83748</v>
      </c>
      <c r="S374" s="224">
        <v>0</v>
      </c>
      <c r="T374" s="225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6" t="s">
        <v>137</v>
      </c>
      <c r="AT374" s="226" t="s">
        <v>132</v>
      </c>
      <c r="AU374" s="226" t="s">
        <v>81</v>
      </c>
      <c r="AY374" s="20" t="s">
        <v>130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20" t="s">
        <v>79</v>
      </c>
      <c r="BK374" s="227">
        <f>ROUND(I374*H374,2)</f>
        <v>0</v>
      </c>
      <c r="BL374" s="20" t="s">
        <v>137</v>
      </c>
      <c r="BM374" s="226" t="s">
        <v>497</v>
      </c>
    </row>
    <row r="375" s="2" customFormat="1">
      <c r="A375" s="41"/>
      <c r="B375" s="42"/>
      <c r="C375" s="43"/>
      <c r="D375" s="228" t="s">
        <v>139</v>
      </c>
      <c r="E375" s="43"/>
      <c r="F375" s="229" t="s">
        <v>498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139</v>
      </c>
      <c r="AU375" s="20" t="s">
        <v>81</v>
      </c>
    </row>
    <row r="376" s="2" customFormat="1">
      <c r="A376" s="41"/>
      <c r="B376" s="42"/>
      <c r="C376" s="43"/>
      <c r="D376" s="233" t="s">
        <v>141</v>
      </c>
      <c r="E376" s="43"/>
      <c r="F376" s="234" t="s">
        <v>499</v>
      </c>
      <c r="G376" s="43"/>
      <c r="H376" s="43"/>
      <c r="I376" s="230"/>
      <c r="J376" s="43"/>
      <c r="K376" s="43"/>
      <c r="L376" s="47"/>
      <c r="M376" s="231"/>
      <c r="N376" s="232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141</v>
      </c>
      <c r="AU376" s="20" t="s">
        <v>81</v>
      </c>
    </row>
    <row r="377" s="13" customFormat="1">
      <c r="A377" s="13"/>
      <c r="B377" s="235"/>
      <c r="C377" s="236"/>
      <c r="D377" s="228" t="s">
        <v>143</v>
      </c>
      <c r="E377" s="237" t="s">
        <v>28</v>
      </c>
      <c r="F377" s="238" t="s">
        <v>500</v>
      </c>
      <c r="G377" s="236"/>
      <c r="H377" s="239">
        <v>4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5" t="s">
        <v>143</v>
      </c>
      <c r="AU377" s="245" t="s">
        <v>81</v>
      </c>
      <c r="AV377" s="13" t="s">
        <v>81</v>
      </c>
      <c r="AW377" s="13" t="s">
        <v>34</v>
      </c>
      <c r="AX377" s="13" t="s">
        <v>79</v>
      </c>
      <c r="AY377" s="245" t="s">
        <v>130</v>
      </c>
    </row>
    <row r="378" s="2" customFormat="1" ht="24.15" customHeight="1">
      <c r="A378" s="41"/>
      <c r="B378" s="42"/>
      <c r="C378" s="215" t="s">
        <v>371</v>
      </c>
      <c r="D378" s="215" t="s">
        <v>132</v>
      </c>
      <c r="E378" s="216" t="s">
        <v>501</v>
      </c>
      <c r="F378" s="217" t="s">
        <v>502</v>
      </c>
      <c r="G378" s="218" t="s">
        <v>167</v>
      </c>
      <c r="H378" s="219">
        <v>370</v>
      </c>
      <c r="I378" s="220"/>
      <c r="J378" s="221">
        <f>ROUND(I378*H378,2)</f>
        <v>0</v>
      </c>
      <c r="K378" s="217" t="s">
        <v>136</v>
      </c>
      <c r="L378" s="47"/>
      <c r="M378" s="222" t="s">
        <v>28</v>
      </c>
      <c r="N378" s="223" t="s">
        <v>43</v>
      </c>
      <c r="O378" s="87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137</v>
      </c>
      <c r="AT378" s="226" t="s">
        <v>132</v>
      </c>
      <c r="AU378" s="226" t="s">
        <v>81</v>
      </c>
      <c r="AY378" s="20" t="s">
        <v>130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79</v>
      </c>
      <c r="BK378" s="227">
        <f>ROUND(I378*H378,2)</f>
        <v>0</v>
      </c>
      <c r="BL378" s="20" t="s">
        <v>137</v>
      </c>
      <c r="BM378" s="226" t="s">
        <v>503</v>
      </c>
    </row>
    <row r="379" s="2" customFormat="1">
      <c r="A379" s="41"/>
      <c r="B379" s="42"/>
      <c r="C379" s="43"/>
      <c r="D379" s="228" t="s">
        <v>139</v>
      </c>
      <c r="E379" s="43"/>
      <c r="F379" s="229" t="s">
        <v>504</v>
      </c>
      <c r="G379" s="43"/>
      <c r="H379" s="43"/>
      <c r="I379" s="230"/>
      <c r="J379" s="43"/>
      <c r="K379" s="43"/>
      <c r="L379" s="47"/>
      <c r="M379" s="231"/>
      <c r="N379" s="232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139</v>
      </c>
      <c r="AU379" s="20" t="s">
        <v>81</v>
      </c>
    </row>
    <row r="380" s="2" customFormat="1">
      <c r="A380" s="41"/>
      <c r="B380" s="42"/>
      <c r="C380" s="43"/>
      <c r="D380" s="233" t="s">
        <v>141</v>
      </c>
      <c r="E380" s="43"/>
      <c r="F380" s="234" t="s">
        <v>505</v>
      </c>
      <c r="G380" s="43"/>
      <c r="H380" s="43"/>
      <c r="I380" s="230"/>
      <c r="J380" s="43"/>
      <c r="K380" s="43"/>
      <c r="L380" s="47"/>
      <c r="M380" s="231"/>
      <c r="N380" s="232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141</v>
      </c>
      <c r="AU380" s="20" t="s">
        <v>81</v>
      </c>
    </row>
    <row r="381" s="13" customFormat="1">
      <c r="A381" s="13"/>
      <c r="B381" s="235"/>
      <c r="C381" s="236"/>
      <c r="D381" s="228" t="s">
        <v>143</v>
      </c>
      <c r="E381" s="237" t="s">
        <v>28</v>
      </c>
      <c r="F381" s="238" t="s">
        <v>506</v>
      </c>
      <c r="G381" s="236"/>
      <c r="H381" s="239">
        <v>370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5" t="s">
        <v>143</v>
      </c>
      <c r="AU381" s="245" t="s">
        <v>81</v>
      </c>
      <c r="AV381" s="13" t="s">
        <v>81</v>
      </c>
      <c r="AW381" s="13" t="s">
        <v>34</v>
      </c>
      <c r="AX381" s="13" t="s">
        <v>79</v>
      </c>
      <c r="AY381" s="245" t="s">
        <v>130</v>
      </c>
    </row>
    <row r="382" s="2" customFormat="1" ht="24.15" customHeight="1">
      <c r="A382" s="41"/>
      <c r="B382" s="42"/>
      <c r="C382" s="215" t="s">
        <v>507</v>
      </c>
      <c r="D382" s="215" t="s">
        <v>132</v>
      </c>
      <c r="E382" s="216" t="s">
        <v>508</v>
      </c>
      <c r="F382" s="217" t="s">
        <v>509</v>
      </c>
      <c r="G382" s="218" t="s">
        <v>135</v>
      </c>
      <c r="H382" s="219">
        <v>21</v>
      </c>
      <c r="I382" s="220"/>
      <c r="J382" s="221">
        <f>ROUND(I382*H382,2)</f>
        <v>0</v>
      </c>
      <c r="K382" s="217" t="s">
        <v>136</v>
      </c>
      <c r="L382" s="47"/>
      <c r="M382" s="222" t="s">
        <v>28</v>
      </c>
      <c r="N382" s="223" t="s">
        <v>43</v>
      </c>
      <c r="O382" s="87"/>
      <c r="P382" s="224">
        <f>O382*H382</f>
        <v>0</v>
      </c>
      <c r="Q382" s="224">
        <v>0.41948000000000002</v>
      </c>
      <c r="R382" s="224">
        <f>Q382*H382</f>
        <v>8.8090799999999998</v>
      </c>
      <c r="S382" s="224">
        <v>0</v>
      </c>
      <c r="T382" s="225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6" t="s">
        <v>137</v>
      </c>
      <c r="AT382" s="226" t="s">
        <v>132</v>
      </c>
      <c r="AU382" s="226" t="s">
        <v>81</v>
      </c>
      <c r="AY382" s="20" t="s">
        <v>130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20" t="s">
        <v>79</v>
      </c>
      <c r="BK382" s="227">
        <f>ROUND(I382*H382,2)</f>
        <v>0</v>
      </c>
      <c r="BL382" s="20" t="s">
        <v>137</v>
      </c>
      <c r="BM382" s="226" t="s">
        <v>510</v>
      </c>
    </row>
    <row r="383" s="2" customFormat="1">
      <c r="A383" s="41"/>
      <c r="B383" s="42"/>
      <c r="C383" s="43"/>
      <c r="D383" s="228" t="s">
        <v>139</v>
      </c>
      <c r="E383" s="43"/>
      <c r="F383" s="229" t="s">
        <v>511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139</v>
      </c>
      <c r="AU383" s="20" t="s">
        <v>81</v>
      </c>
    </row>
    <row r="384" s="2" customFormat="1">
      <c r="A384" s="41"/>
      <c r="B384" s="42"/>
      <c r="C384" s="43"/>
      <c r="D384" s="233" t="s">
        <v>141</v>
      </c>
      <c r="E384" s="43"/>
      <c r="F384" s="234" t="s">
        <v>512</v>
      </c>
      <c r="G384" s="43"/>
      <c r="H384" s="43"/>
      <c r="I384" s="230"/>
      <c r="J384" s="43"/>
      <c r="K384" s="43"/>
      <c r="L384" s="47"/>
      <c r="M384" s="231"/>
      <c r="N384" s="232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141</v>
      </c>
      <c r="AU384" s="20" t="s">
        <v>81</v>
      </c>
    </row>
    <row r="385" s="13" customFormat="1">
      <c r="A385" s="13"/>
      <c r="B385" s="235"/>
      <c r="C385" s="236"/>
      <c r="D385" s="228" t="s">
        <v>143</v>
      </c>
      <c r="E385" s="237" t="s">
        <v>28</v>
      </c>
      <c r="F385" s="238" t="s">
        <v>7</v>
      </c>
      <c r="G385" s="236"/>
      <c r="H385" s="239">
        <v>21</v>
      </c>
      <c r="I385" s="240"/>
      <c r="J385" s="236"/>
      <c r="K385" s="236"/>
      <c r="L385" s="241"/>
      <c r="M385" s="242"/>
      <c r="N385" s="243"/>
      <c r="O385" s="243"/>
      <c r="P385" s="243"/>
      <c r="Q385" s="243"/>
      <c r="R385" s="243"/>
      <c r="S385" s="243"/>
      <c r="T385" s="24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5" t="s">
        <v>143</v>
      </c>
      <c r="AU385" s="245" t="s">
        <v>81</v>
      </c>
      <c r="AV385" s="13" t="s">
        <v>81</v>
      </c>
      <c r="AW385" s="13" t="s">
        <v>34</v>
      </c>
      <c r="AX385" s="13" t="s">
        <v>79</v>
      </c>
      <c r="AY385" s="245" t="s">
        <v>130</v>
      </c>
    </row>
    <row r="386" s="2" customFormat="1" ht="24.15" customHeight="1">
      <c r="A386" s="41"/>
      <c r="B386" s="42"/>
      <c r="C386" s="279" t="s">
        <v>376</v>
      </c>
      <c r="D386" s="279" t="s">
        <v>326</v>
      </c>
      <c r="E386" s="280" t="s">
        <v>513</v>
      </c>
      <c r="F386" s="281" t="s">
        <v>514</v>
      </c>
      <c r="G386" s="282" t="s">
        <v>135</v>
      </c>
      <c r="H386" s="283">
        <v>21</v>
      </c>
      <c r="I386" s="284"/>
      <c r="J386" s="285">
        <f>ROUND(I386*H386,2)</f>
        <v>0</v>
      </c>
      <c r="K386" s="281" t="s">
        <v>136</v>
      </c>
      <c r="L386" s="286"/>
      <c r="M386" s="287" t="s">
        <v>28</v>
      </c>
      <c r="N386" s="288" t="s">
        <v>43</v>
      </c>
      <c r="O386" s="87"/>
      <c r="P386" s="224">
        <f>O386*H386</f>
        <v>0</v>
      </c>
      <c r="Q386" s="224">
        <v>1.4099999999999999</v>
      </c>
      <c r="R386" s="224">
        <f>Q386*H386</f>
        <v>29.609999999999999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186</v>
      </c>
      <c r="AT386" s="226" t="s">
        <v>326</v>
      </c>
      <c r="AU386" s="226" t="s">
        <v>81</v>
      </c>
      <c r="AY386" s="20" t="s">
        <v>130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20" t="s">
        <v>79</v>
      </c>
      <c r="BK386" s="227">
        <f>ROUND(I386*H386,2)</f>
        <v>0</v>
      </c>
      <c r="BL386" s="20" t="s">
        <v>137</v>
      </c>
      <c r="BM386" s="226" t="s">
        <v>515</v>
      </c>
    </row>
    <row r="387" s="2" customFormat="1">
      <c r="A387" s="41"/>
      <c r="B387" s="42"/>
      <c r="C387" s="43"/>
      <c r="D387" s="228" t="s">
        <v>139</v>
      </c>
      <c r="E387" s="43"/>
      <c r="F387" s="229" t="s">
        <v>514</v>
      </c>
      <c r="G387" s="43"/>
      <c r="H387" s="43"/>
      <c r="I387" s="230"/>
      <c r="J387" s="43"/>
      <c r="K387" s="43"/>
      <c r="L387" s="47"/>
      <c r="M387" s="231"/>
      <c r="N387" s="23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139</v>
      </c>
      <c r="AU387" s="20" t="s">
        <v>81</v>
      </c>
    </row>
    <row r="388" s="13" customFormat="1">
      <c r="A388" s="13"/>
      <c r="B388" s="235"/>
      <c r="C388" s="236"/>
      <c r="D388" s="228" t="s">
        <v>143</v>
      </c>
      <c r="E388" s="237" t="s">
        <v>28</v>
      </c>
      <c r="F388" s="238" t="s">
        <v>7</v>
      </c>
      <c r="G388" s="236"/>
      <c r="H388" s="239">
        <v>21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5" t="s">
        <v>143</v>
      </c>
      <c r="AU388" s="245" t="s">
        <v>81</v>
      </c>
      <c r="AV388" s="13" t="s">
        <v>81</v>
      </c>
      <c r="AW388" s="13" t="s">
        <v>34</v>
      </c>
      <c r="AX388" s="13" t="s">
        <v>79</v>
      </c>
      <c r="AY388" s="245" t="s">
        <v>130</v>
      </c>
    </row>
    <row r="389" s="2" customFormat="1" ht="24.15" customHeight="1">
      <c r="A389" s="41"/>
      <c r="B389" s="42"/>
      <c r="C389" s="215" t="s">
        <v>516</v>
      </c>
      <c r="D389" s="215" t="s">
        <v>132</v>
      </c>
      <c r="E389" s="216" t="s">
        <v>517</v>
      </c>
      <c r="F389" s="217" t="s">
        <v>518</v>
      </c>
      <c r="G389" s="218" t="s">
        <v>135</v>
      </c>
      <c r="H389" s="219">
        <v>13</v>
      </c>
      <c r="I389" s="220"/>
      <c r="J389" s="221">
        <f>ROUND(I389*H389,2)</f>
        <v>0</v>
      </c>
      <c r="K389" s="217" t="s">
        <v>136</v>
      </c>
      <c r="L389" s="47"/>
      <c r="M389" s="222" t="s">
        <v>28</v>
      </c>
      <c r="N389" s="223" t="s">
        <v>43</v>
      </c>
      <c r="O389" s="87"/>
      <c r="P389" s="224">
        <f>O389*H389</f>
        <v>0</v>
      </c>
      <c r="Q389" s="224">
        <v>0.0098899999999999995</v>
      </c>
      <c r="R389" s="224">
        <f>Q389*H389</f>
        <v>0.12856999999999999</v>
      </c>
      <c r="S389" s="224">
        <v>0</v>
      </c>
      <c r="T389" s="225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6" t="s">
        <v>137</v>
      </c>
      <c r="AT389" s="226" t="s">
        <v>132</v>
      </c>
      <c r="AU389" s="226" t="s">
        <v>81</v>
      </c>
      <c r="AY389" s="20" t="s">
        <v>130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20" t="s">
        <v>79</v>
      </c>
      <c r="BK389" s="227">
        <f>ROUND(I389*H389,2)</f>
        <v>0</v>
      </c>
      <c r="BL389" s="20" t="s">
        <v>137</v>
      </c>
      <c r="BM389" s="226" t="s">
        <v>519</v>
      </c>
    </row>
    <row r="390" s="2" customFormat="1">
      <c r="A390" s="41"/>
      <c r="B390" s="42"/>
      <c r="C390" s="43"/>
      <c r="D390" s="228" t="s">
        <v>139</v>
      </c>
      <c r="E390" s="43"/>
      <c r="F390" s="229" t="s">
        <v>520</v>
      </c>
      <c r="G390" s="43"/>
      <c r="H390" s="43"/>
      <c r="I390" s="230"/>
      <c r="J390" s="43"/>
      <c r="K390" s="43"/>
      <c r="L390" s="47"/>
      <c r="M390" s="231"/>
      <c r="N390" s="232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139</v>
      </c>
      <c r="AU390" s="20" t="s">
        <v>81</v>
      </c>
    </row>
    <row r="391" s="2" customFormat="1">
      <c r="A391" s="41"/>
      <c r="B391" s="42"/>
      <c r="C391" s="43"/>
      <c r="D391" s="233" t="s">
        <v>141</v>
      </c>
      <c r="E391" s="43"/>
      <c r="F391" s="234" t="s">
        <v>521</v>
      </c>
      <c r="G391" s="43"/>
      <c r="H391" s="43"/>
      <c r="I391" s="230"/>
      <c r="J391" s="43"/>
      <c r="K391" s="43"/>
      <c r="L391" s="47"/>
      <c r="M391" s="231"/>
      <c r="N391" s="232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141</v>
      </c>
      <c r="AU391" s="20" t="s">
        <v>81</v>
      </c>
    </row>
    <row r="392" s="13" customFormat="1">
      <c r="A392" s="13"/>
      <c r="B392" s="235"/>
      <c r="C392" s="236"/>
      <c r="D392" s="228" t="s">
        <v>143</v>
      </c>
      <c r="E392" s="237" t="s">
        <v>28</v>
      </c>
      <c r="F392" s="238" t="s">
        <v>231</v>
      </c>
      <c r="G392" s="236"/>
      <c r="H392" s="239">
        <v>13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5" t="s">
        <v>143</v>
      </c>
      <c r="AU392" s="245" t="s">
        <v>81</v>
      </c>
      <c r="AV392" s="13" t="s">
        <v>81</v>
      </c>
      <c r="AW392" s="13" t="s">
        <v>34</v>
      </c>
      <c r="AX392" s="13" t="s">
        <v>79</v>
      </c>
      <c r="AY392" s="245" t="s">
        <v>130</v>
      </c>
    </row>
    <row r="393" s="2" customFormat="1" ht="21.75" customHeight="1">
      <c r="A393" s="41"/>
      <c r="B393" s="42"/>
      <c r="C393" s="279" t="s">
        <v>403</v>
      </c>
      <c r="D393" s="279" t="s">
        <v>326</v>
      </c>
      <c r="E393" s="280" t="s">
        <v>522</v>
      </c>
      <c r="F393" s="281" t="s">
        <v>523</v>
      </c>
      <c r="G393" s="282" t="s">
        <v>135</v>
      </c>
      <c r="H393" s="283">
        <v>13</v>
      </c>
      <c r="I393" s="284"/>
      <c r="J393" s="285">
        <f>ROUND(I393*H393,2)</f>
        <v>0</v>
      </c>
      <c r="K393" s="281" t="s">
        <v>136</v>
      </c>
      <c r="L393" s="286"/>
      <c r="M393" s="287" t="s">
        <v>28</v>
      </c>
      <c r="N393" s="288" t="s">
        <v>43</v>
      </c>
      <c r="O393" s="87"/>
      <c r="P393" s="224">
        <f>O393*H393</f>
        <v>0</v>
      </c>
      <c r="Q393" s="224">
        <v>0.254</v>
      </c>
      <c r="R393" s="224">
        <f>Q393*H393</f>
        <v>3.302</v>
      </c>
      <c r="S393" s="224">
        <v>0</v>
      </c>
      <c r="T393" s="225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6" t="s">
        <v>186</v>
      </c>
      <c r="AT393" s="226" t="s">
        <v>326</v>
      </c>
      <c r="AU393" s="226" t="s">
        <v>81</v>
      </c>
      <c r="AY393" s="20" t="s">
        <v>130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20" t="s">
        <v>79</v>
      </c>
      <c r="BK393" s="227">
        <f>ROUND(I393*H393,2)</f>
        <v>0</v>
      </c>
      <c r="BL393" s="20" t="s">
        <v>137</v>
      </c>
      <c r="BM393" s="226" t="s">
        <v>524</v>
      </c>
    </row>
    <row r="394" s="2" customFormat="1">
      <c r="A394" s="41"/>
      <c r="B394" s="42"/>
      <c r="C394" s="43"/>
      <c r="D394" s="228" t="s">
        <v>139</v>
      </c>
      <c r="E394" s="43"/>
      <c r="F394" s="229" t="s">
        <v>523</v>
      </c>
      <c r="G394" s="43"/>
      <c r="H394" s="43"/>
      <c r="I394" s="230"/>
      <c r="J394" s="43"/>
      <c r="K394" s="43"/>
      <c r="L394" s="47"/>
      <c r="M394" s="231"/>
      <c r="N394" s="232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139</v>
      </c>
      <c r="AU394" s="20" t="s">
        <v>81</v>
      </c>
    </row>
    <row r="395" s="13" customFormat="1">
      <c r="A395" s="13"/>
      <c r="B395" s="235"/>
      <c r="C395" s="236"/>
      <c r="D395" s="228" t="s">
        <v>143</v>
      </c>
      <c r="E395" s="237" t="s">
        <v>28</v>
      </c>
      <c r="F395" s="238" t="s">
        <v>231</v>
      </c>
      <c r="G395" s="236"/>
      <c r="H395" s="239">
        <v>13</v>
      </c>
      <c r="I395" s="240"/>
      <c r="J395" s="236"/>
      <c r="K395" s="236"/>
      <c r="L395" s="241"/>
      <c r="M395" s="242"/>
      <c r="N395" s="243"/>
      <c r="O395" s="243"/>
      <c r="P395" s="243"/>
      <c r="Q395" s="243"/>
      <c r="R395" s="243"/>
      <c r="S395" s="243"/>
      <c r="T395" s="24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5" t="s">
        <v>143</v>
      </c>
      <c r="AU395" s="245" t="s">
        <v>81</v>
      </c>
      <c r="AV395" s="13" t="s">
        <v>81</v>
      </c>
      <c r="AW395" s="13" t="s">
        <v>34</v>
      </c>
      <c r="AX395" s="13" t="s">
        <v>72</v>
      </c>
      <c r="AY395" s="245" t="s">
        <v>130</v>
      </c>
    </row>
    <row r="396" s="14" customFormat="1">
      <c r="A396" s="14"/>
      <c r="B396" s="246"/>
      <c r="C396" s="247"/>
      <c r="D396" s="228" t="s">
        <v>143</v>
      </c>
      <c r="E396" s="248" t="s">
        <v>28</v>
      </c>
      <c r="F396" s="249" t="s">
        <v>172</v>
      </c>
      <c r="G396" s="247"/>
      <c r="H396" s="250">
        <v>13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6" t="s">
        <v>143</v>
      </c>
      <c r="AU396" s="256" t="s">
        <v>81</v>
      </c>
      <c r="AV396" s="14" t="s">
        <v>137</v>
      </c>
      <c r="AW396" s="14" t="s">
        <v>34</v>
      </c>
      <c r="AX396" s="14" t="s">
        <v>79</v>
      </c>
      <c r="AY396" s="256" t="s">
        <v>130</v>
      </c>
    </row>
    <row r="397" s="2" customFormat="1" ht="24.15" customHeight="1">
      <c r="A397" s="41"/>
      <c r="B397" s="42"/>
      <c r="C397" s="215" t="s">
        <v>525</v>
      </c>
      <c r="D397" s="215" t="s">
        <v>132</v>
      </c>
      <c r="E397" s="216" t="s">
        <v>526</v>
      </c>
      <c r="F397" s="217" t="s">
        <v>527</v>
      </c>
      <c r="G397" s="218" t="s">
        <v>135</v>
      </c>
      <c r="H397" s="219">
        <v>11</v>
      </c>
      <c r="I397" s="220"/>
      <c r="J397" s="221">
        <f>ROUND(I397*H397,2)</f>
        <v>0</v>
      </c>
      <c r="K397" s="217" t="s">
        <v>136</v>
      </c>
      <c r="L397" s="47"/>
      <c r="M397" s="222" t="s">
        <v>28</v>
      </c>
      <c r="N397" s="223" t="s">
        <v>43</v>
      </c>
      <c r="O397" s="87"/>
      <c r="P397" s="224">
        <f>O397*H397</f>
        <v>0</v>
      </c>
      <c r="Q397" s="224">
        <v>0.0098899999999999995</v>
      </c>
      <c r="R397" s="224">
        <f>Q397*H397</f>
        <v>0.10879</v>
      </c>
      <c r="S397" s="224">
        <v>0</v>
      </c>
      <c r="T397" s="225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6" t="s">
        <v>137</v>
      </c>
      <c r="AT397" s="226" t="s">
        <v>132</v>
      </c>
      <c r="AU397" s="226" t="s">
        <v>81</v>
      </c>
      <c r="AY397" s="20" t="s">
        <v>130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20" t="s">
        <v>79</v>
      </c>
      <c r="BK397" s="227">
        <f>ROUND(I397*H397,2)</f>
        <v>0</v>
      </c>
      <c r="BL397" s="20" t="s">
        <v>137</v>
      </c>
      <c r="BM397" s="226" t="s">
        <v>528</v>
      </c>
    </row>
    <row r="398" s="2" customFormat="1">
      <c r="A398" s="41"/>
      <c r="B398" s="42"/>
      <c r="C398" s="43"/>
      <c r="D398" s="228" t="s">
        <v>139</v>
      </c>
      <c r="E398" s="43"/>
      <c r="F398" s="229" t="s">
        <v>529</v>
      </c>
      <c r="G398" s="43"/>
      <c r="H398" s="43"/>
      <c r="I398" s="230"/>
      <c r="J398" s="43"/>
      <c r="K398" s="43"/>
      <c r="L398" s="47"/>
      <c r="M398" s="231"/>
      <c r="N398" s="232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139</v>
      </c>
      <c r="AU398" s="20" t="s">
        <v>81</v>
      </c>
    </row>
    <row r="399" s="2" customFormat="1">
      <c r="A399" s="41"/>
      <c r="B399" s="42"/>
      <c r="C399" s="43"/>
      <c r="D399" s="233" t="s">
        <v>141</v>
      </c>
      <c r="E399" s="43"/>
      <c r="F399" s="234" t="s">
        <v>530</v>
      </c>
      <c r="G399" s="43"/>
      <c r="H399" s="43"/>
      <c r="I399" s="230"/>
      <c r="J399" s="43"/>
      <c r="K399" s="43"/>
      <c r="L399" s="47"/>
      <c r="M399" s="231"/>
      <c r="N399" s="232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141</v>
      </c>
      <c r="AU399" s="20" t="s">
        <v>81</v>
      </c>
    </row>
    <row r="400" s="13" customFormat="1">
      <c r="A400" s="13"/>
      <c r="B400" s="235"/>
      <c r="C400" s="236"/>
      <c r="D400" s="228" t="s">
        <v>143</v>
      </c>
      <c r="E400" s="237" t="s">
        <v>28</v>
      </c>
      <c r="F400" s="238" t="s">
        <v>214</v>
      </c>
      <c r="G400" s="236"/>
      <c r="H400" s="239">
        <v>11</v>
      </c>
      <c r="I400" s="240"/>
      <c r="J400" s="236"/>
      <c r="K400" s="236"/>
      <c r="L400" s="241"/>
      <c r="M400" s="242"/>
      <c r="N400" s="243"/>
      <c r="O400" s="243"/>
      <c r="P400" s="243"/>
      <c r="Q400" s="243"/>
      <c r="R400" s="243"/>
      <c r="S400" s="243"/>
      <c r="T400" s="24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5" t="s">
        <v>143</v>
      </c>
      <c r="AU400" s="245" t="s">
        <v>81</v>
      </c>
      <c r="AV400" s="13" t="s">
        <v>81</v>
      </c>
      <c r="AW400" s="13" t="s">
        <v>34</v>
      </c>
      <c r="AX400" s="13" t="s">
        <v>79</v>
      </c>
      <c r="AY400" s="245" t="s">
        <v>130</v>
      </c>
    </row>
    <row r="401" s="2" customFormat="1" ht="21.75" customHeight="1">
      <c r="A401" s="41"/>
      <c r="B401" s="42"/>
      <c r="C401" s="279" t="s">
        <v>410</v>
      </c>
      <c r="D401" s="279" t="s">
        <v>326</v>
      </c>
      <c r="E401" s="280" t="s">
        <v>531</v>
      </c>
      <c r="F401" s="281" t="s">
        <v>532</v>
      </c>
      <c r="G401" s="282" t="s">
        <v>135</v>
      </c>
      <c r="H401" s="283">
        <v>11</v>
      </c>
      <c r="I401" s="284"/>
      <c r="J401" s="285">
        <f>ROUND(I401*H401,2)</f>
        <v>0</v>
      </c>
      <c r="K401" s="281" t="s">
        <v>136</v>
      </c>
      <c r="L401" s="286"/>
      <c r="M401" s="287" t="s">
        <v>28</v>
      </c>
      <c r="N401" s="288" t="s">
        <v>43</v>
      </c>
      <c r="O401" s="87"/>
      <c r="P401" s="224">
        <f>O401*H401</f>
        <v>0</v>
      </c>
      <c r="Q401" s="224">
        <v>0.50600000000000001</v>
      </c>
      <c r="R401" s="224">
        <f>Q401*H401</f>
        <v>5.5659999999999998</v>
      </c>
      <c r="S401" s="224">
        <v>0</v>
      </c>
      <c r="T401" s="225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6" t="s">
        <v>186</v>
      </c>
      <c r="AT401" s="226" t="s">
        <v>326</v>
      </c>
      <c r="AU401" s="226" t="s">
        <v>81</v>
      </c>
      <c r="AY401" s="20" t="s">
        <v>130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20" t="s">
        <v>79</v>
      </c>
      <c r="BK401" s="227">
        <f>ROUND(I401*H401,2)</f>
        <v>0</v>
      </c>
      <c r="BL401" s="20" t="s">
        <v>137</v>
      </c>
      <c r="BM401" s="226" t="s">
        <v>533</v>
      </c>
    </row>
    <row r="402" s="2" customFormat="1">
      <c r="A402" s="41"/>
      <c r="B402" s="42"/>
      <c r="C402" s="43"/>
      <c r="D402" s="228" t="s">
        <v>139</v>
      </c>
      <c r="E402" s="43"/>
      <c r="F402" s="229" t="s">
        <v>532</v>
      </c>
      <c r="G402" s="43"/>
      <c r="H402" s="43"/>
      <c r="I402" s="230"/>
      <c r="J402" s="43"/>
      <c r="K402" s="43"/>
      <c r="L402" s="47"/>
      <c r="M402" s="231"/>
      <c r="N402" s="232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139</v>
      </c>
      <c r="AU402" s="20" t="s">
        <v>81</v>
      </c>
    </row>
    <row r="403" s="13" customFormat="1">
      <c r="A403" s="13"/>
      <c r="B403" s="235"/>
      <c r="C403" s="236"/>
      <c r="D403" s="228" t="s">
        <v>143</v>
      </c>
      <c r="E403" s="237" t="s">
        <v>28</v>
      </c>
      <c r="F403" s="238" t="s">
        <v>534</v>
      </c>
      <c r="G403" s="236"/>
      <c r="H403" s="239">
        <v>11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5" t="s">
        <v>143</v>
      </c>
      <c r="AU403" s="245" t="s">
        <v>81</v>
      </c>
      <c r="AV403" s="13" t="s">
        <v>81</v>
      </c>
      <c r="AW403" s="13" t="s">
        <v>34</v>
      </c>
      <c r="AX403" s="13" t="s">
        <v>72</v>
      </c>
      <c r="AY403" s="245" t="s">
        <v>130</v>
      </c>
    </row>
    <row r="404" s="14" customFormat="1">
      <c r="A404" s="14"/>
      <c r="B404" s="246"/>
      <c r="C404" s="247"/>
      <c r="D404" s="228" t="s">
        <v>143</v>
      </c>
      <c r="E404" s="248" t="s">
        <v>28</v>
      </c>
      <c r="F404" s="249" t="s">
        <v>172</v>
      </c>
      <c r="G404" s="247"/>
      <c r="H404" s="250">
        <v>11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6" t="s">
        <v>143</v>
      </c>
      <c r="AU404" s="256" t="s">
        <v>81</v>
      </c>
      <c r="AV404" s="14" t="s">
        <v>137</v>
      </c>
      <c r="AW404" s="14" t="s">
        <v>34</v>
      </c>
      <c r="AX404" s="14" t="s">
        <v>79</v>
      </c>
      <c r="AY404" s="256" t="s">
        <v>130</v>
      </c>
    </row>
    <row r="405" s="2" customFormat="1" ht="24.15" customHeight="1">
      <c r="A405" s="41"/>
      <c r="B405" s="42"/>
      <c r="C405" s="215" t="s">
        <v>535</v>
      </c>
      <c r="D405" s="215" t="s">
        <v>132</v>
      </c>
      <c r="E405" s="216" t="s">
        <v>536</v>
      </c>
      <c r="F405" s="217" t="s">
        <v>537</v>
      </c>
      <c r="G405" s="218" t="s">
        <v>135</v>
      </c>
      <c r="H405" s="219">
        <v>13</v>
      </c>
      <c r="I405" s="220"/>
      <c r="J405" s="221">
        <f>ROUND(I405*H405,2)</f>
        <v>0</v>
      </c>
      <c r="K405" s="217" t="s">
        <v>136</v>
      </c>
      <c r="L405" s="47"/>
      <c r="M405" s="222" t="s">
        <v>28</v>
      </c>
      <c r="N405" s="223" t="s">
        <v>43</v>
      </c>
      <c r="O405" s="87"/>
      <c r="P405" s="224">
        <f>O405*H405</f>
        <v>0</v>
      </c>
      <c r="Q405" s="224">
        <v>0.0098899999999999995</v>
      </c>
      <c r="R405" s="224">
        <f>Q405*H405</f>
        <v>0.12856999999999999</v>
      </c>
      <c r="S405" s="224">
        <v>0</v>
      </c>
      <c r="T405" s="225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26" t="s">
        <v>137</v>
      </c>
      <c r="AT405" s="226" t="s">
        <v>132</v>
      </c>
      <c r="AU405" s="226" t="s">
        <v>81</v>
      </c>
      <c r="AY405" s="20" t="s">
        <v>130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20" t="s">
        <v>79</v>
      </c>
      <c r="BK405" s="227">
        <f>ROUND(I405*H405,2)</f>
        <v>0</v>
      </c>
      <c r="BL405" s="20" t="s">
        <v>137</v>
      </c>
      <c r="BM405" s="226" t="s">
        <v>538</v>
      </c>
    </row>
    <row r="406" s="2" customFormat="1">
      <c r="A406" s="41"/>
      <c r="B406" s="42"/>
      <c r="C406" s="43"/>
      <c r="D406" s="228" t="s">
        <v>139</v>
      </c>
      <c r="E406" s="43"/>
      <c r="F406" s="229" t="s">
        <v>539</v>
      </c>
      <c r="G406" s="43"/>
      <c r="H406" s="43"/>
      <c r="I406" s="230"/>
      <c r="J406" s="43"/>
      <c r="K406" s="43"/>
      <c r="L406" s="47"/>
      <c r="M406" s="231"/>
      <c r="N406" s="232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139</v>
      </c>
      <c r="AU406" s="20" t="s">
        <v>81</v>
      </c>
    </row>
    <row r="407" s="2" customFormat="1">
      <c r="A407" s="41"/>
      <c r="B407" s="42"/>
      <c r="C407" s="43"/>
      <c r="D407" s="233" t="s">
        <v>141</v>
      </c>
      <c r="E407" s="43"/>
      <c r="F407" s="234" t="s">
        <v>540</v>
      </c>
      <c r="G407" s="43"/>
      <c r="H407" s="43"/>
      <c r="I407" s="230"/>
      <c r="J407" s="43"/>
      <c r="K407" s="43"/>
      <c r="L407" s="47"/>
      <c r="M407" s="231"/>
      <c r="N407" s="232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141</v>
      </c>
      <c r="AU407" s="20" t="s">
        <v>81</v>
      </c>
    </row>
    <row r="408" s="13" customFormat="1">
      <c r="A408" s="13"/>
      <c r="B408" s="235"/>
      <c r="C408" s="236"/>
      <c r="D408" s="228" t="s">
        <v>143</v>
      </c>
      <c r="E408" s="237" t="s">
        <v>28</v>
      </c>
      <c r="F408" s="238" t="s">
        <v>231</v>
      </c>
      <c r="G408" s="236"/>
      <c r="H408" s="239">
        <v>13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5" t="s">
        <v>143</v>
      </c>
      <c r="AU408" s="245" t="s">
        <v>81</v>
      </c>
      <c r="AV408" s="13" t="s">
        <v>81</v>
      </c>
      <c r="AW408" s="13" t="s">
        <v>34</v>
      </c>
      <c r="AX408" s="13" t="s">
        <v>79</v>
      </c>
      <c r="AY408" s="245" t="s">
        <v>130</v>
      </c>
    </row>
    <row r="409" s="2" customFormat="1" ht="21.75" customHeight="1">
      <c r="A409" s="41"/>
      <c r="B409" s="42"/>
      <c r="C409" s="279" t="s">
        <v>417</v>
      </c>
      <c r="D409" s="279" t="s">
        <v>326</v>
      </c>
      <c r="E409" s="280" t="s">
        <v>541</v>
      </c>
      <c r="F409" s="281" t="s">
        <v>542</v>
      </c>
      <c r="G409" s="282" t="s">
        <v>135</v>
      </c>
      <c r="H409" s="283">
        <v>13</v>
      </c>
      <c r="I409" s="284"/>
      <c r="J409" s="285">
        <f>ROUND(I409*H409,2)</f>
        <v>0</v>
      </c>
      <c r="K409" s="281" t="s">
        <v>136</v>
      </c>
      <c r="L409" s="286"/>
      <c r="M409" s="287" t="s">
        <v>28</v>
      </c>
      <c r="N409" s="288" t="s">
        <v>43</v>
      </c>
      <c r="O409" s="87"/>
      <c r="P409" s="224">
        <f>O409*H409</f>
        <v>0</v>
      </c>
      <c r="Q409" s="224">
        <v>1.0129999999999999</v>
      </c>
      <c r="R409" s="224">
        <f>Q409*H409</f>
        <v>13.168999999999999</v>
      </c>
      <c r="S409" s="224">
        <v>0</v>
      </c>
      <c r="T409" s="225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6" t="s">
        <v>186</v>
      </c>
      <c r="AT409" s="226" t="s">
        <v>326</v>
      </c>
      <c r="AU409" s="226" t="s">
        <v>81</v>
      </c>
      <c r="AY409" s="20" t="s">
        <v>130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20" t="s">
        <v>79</v>
      </c>
      <c r="BK409" s="227">
        <f>ROUND(I409*H409,2)</f>
        <v>0</v>
      </c>
      <c r="BL409" s="20" t="s">
        <v>137</v>
      </c>
      <c r="BM409" s="226" t="s">
        <v>543</v>
      </c>
    </row>
    <row r="410" s="2" customFormat="1">
      <c r="A410" s="41"/>
      <c r="B410" s="42"/>
      <c r="C410" s="43"/>
      <c r="D410" s="228" t="s">
        <v>139</v>
      </c>
      <c r="E410" s="43"/>
      <c r="F410" s="229" t="s">
        <v>542</v>
      </c>
      <c r="G410" s="43"/>
      <c r="H410" s="43"/>
      <c r="I410" s="230"/>
      <c r="J410" s="43"/>
      <c r="K410" s="43"/>
      <c r="L410" s="47"/>
      <c r="M410" s="231"/>
      <c r="N410" s="232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139</v>
      </c>
      <c r="AU410" s="20" t="s">
        <v>81</v>
      </c>
    </row>
    <row r="411" s="13" customFormat="1">
      <c r="A411" s="13"/>
      <c r="B411" s="235"/>
      <c r="C411" s="236"/>
      <c r="D411" s="228" t="s">
        <v>143</v>
      </c>
      <c r="E411" s="237" t="s">
        <v>28</v>
      </c>
      <c r="F411" s="238" t="s">
        <v>544</v>
      </c>
      <c r="G411" s="236"/>
      <c r="H411" s="239">
        <v>13</v>
      </c>
      <c r="I411" s="240"/>
      <c r="J411" s="236"/>
      <c r="K411" s="236"/>
      <c r="L411" s="241"/>
      <c r="M411" s="242"/>
      <c r="N411" s="243"/>
      <c r="O411" s="243"/>
      <c r="P411" s="243"/>
      <c r="Q411" s="243"/>
      <c r="R411" s="243"/>
      <c r="S411" s="243"/>
      <c r="T411" s="24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5" t="s">
        <v>143</v>
      </c>
      <c r="AU411" s="245" t="s">
        <v>81</v>
      </c>
      <c r="AV411" s="13" t="s">
        <v>81</v>
      </c>
      <c r="AW411" s="13" t="s">
        <v>34</v>
      </c>
      <c r="AX411" s="13" t="s">
        <v>72</v>
      </c>
      <c r="AY411" s="245" t="s">
        <v>130</v>
      </c>
    </row>
    <row r="412" s="14" customFormat="1">
      <c r="A412" s="14"/>
      <c r="B412" s="246"/>
      <c r="C412" s="247"/>
      <c r="D412" s="228" t="s">
        <v>143</v>
      </c>
      <c r="E412" s="248" t="s">
        <v>28</v>
      </c>
      <c r="F412" s="249" t="s">
        <v>172</v>
      </c>
      <c r="G412" s="247"/>
      <c r="H412" s="250">
        <v>13</v>
      </c>
      <c r="I412" s="251"/>
      <c r="J412" s="247"/>
      <c r="K412" s="247"/>
      <c r="L412" s="252"/>
      <c r="M412" s="253"/>
      <c r="N412" s="254"/>
      <c r="O412" s="254"/>
      <c r="P412" s="254"/>
      <c r="Q412" s="254"/>
      <c r="R412" s="254"/>
      <c r="S412" s="254"/>
      <c r="T412" s="25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6" t="s">
        <v>143</v>
      </c>
      <c r="AU412" s="256" t="s">
        <v>81</v>
      </c>
      <c r="AV412" s="14" t="s">
        <v>137</v>
      </c>
      <c r="AW412" s="14" t="s">
        <v>34</v>
      </c>
      <c r="AX412" s="14" t="s">
        <v>79</v>
      </c>
      <c r="AY412" s="256" t="s">
        <v>130</v>
      </c>
    </row>
    <row r="413" s="2" customFormat="1" ht="24.15" customHeight="1">
      <c r="A413" s="41"/>
      <c r="B413" s="42"/>
      <c r="C413" s="215" t="s">
        <v>545</v>
      </c>
      <c r="D413" s="215" t="s">
        <v>132</v>
      </c>
      <c r="E413" s="216" t="s">
        <v>546</v>
      </c>
      <c r="F413" s="217" t="s">
        <v>547</v>
      </c>
      <c r="G413" s="218" t="s">
        <v>135</v>
      </c>
      <c r="H413" s="219">
        <v>21</v>
      </c>
      <c r="I413" s="220"/>
      <c r="J413" s="221">
        <f>ROUND(I413*H413,2)</f>
        <v>0</v>
      </c>
      <c r="K413" s="217" t="s">
        <v>136</v>
      </c>
      <c r="L413" s="47"/>
      <c r="M413" s="222" t="s">
        <v>28</v>
      </c>
      <c r="N413" s="223" t="s">
        <v>43</v>
      </c>
      <c r="O413" s="87"/>
      <c r="P413" s="224">
        <f>O413*H413</f>
        <v>0</v>
      </c>
      <c r="Q413" s="224">
        <v>0.01218</v>
      </c>
      <c r="R413" s="224">
        <f>Q413*H413</f>
        <v>0.25578000000000001</v>
      </c>
      <c r="S413" s="224">
        <v>0</v>
      </c>
      <c r="T413" s="225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26" t="s">
        <v>137</v>
      </c>
      <c r="AT413" s="226" t="s">
        <v>132</v>
      </c>
      <c r="AU413" s="226" t="s">
        <v>81</v>
      </c>
      <c r="AY413" s="20" t="s">
        <v>130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20" t="s">
        <v>79</v>
      </c>
      <c r="BK413" s="227">
        <f>ROUND(I413*H413,2)</f>
        <v>0</v>
      </c>
      <c r="BL413" s="20" t="s">
        <v>137</v>
      </c>
      <c r="BM413" s="226" t="s">
        <v>548</v>
      </c>
    </row>
    <row r="414" s="2" customFormat="1">
      <c r="A414" s="41"/>
      <c r="B414" s="42"/>
      <c r="C414" s="43"/>
      <c r="D414" s="228" t="s">
        <v>139</v>
      </c>
      <c r="E414" s="43"/>
      <c r="F414" s="229" t="s">
        <v>549</v>
      </c>
      <c r="G414" s="43"/>
      <c r="H414" s="43"/>
      <c r="I414" s="230"/>
      <c r="J414" s="43"/>
      <c r="K414" s="43"/>
      <c r="L414" s="47"/>
      <c r="M414" s="231"/>
      <c r="N414" s="232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139</v>
      </c>
      <c r="AU414" s="20" t="s">
        <v>81</v>
      </c>
    </row>
    <row r="415" s="2" customFormat="1">
      <c r="A415" s="41"/>
      <c r="B415" s="42"/>
      <c r="C415" s="43"/>
      <c r="D415" s="233" t="s">
        <v>141</v>
      </c>
      <c r="E415" s="43"/>
      <c r="F415" s="234" t="s">
        <v>550</v>
      </c>
      <c r="G415" s="43"/>
      <c r="H415" s="43"/>
      <c r="I415" s="230"/>
      <c r="J415" s="43"/>
      <c r="K415" s="43"/>
      <c r="L415" s="47"/>
      <c r="M415" s="231"/>
      <c r="N415" s="232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141</v>
      </c>
      <c r="AU415" s="20" t="s">
        <v>81</v>
      </c>
    </row>
    <row r="416" s="13" customFormat="1">
      <c r="A416" s="13"/>
      <c r="B416" s="235"/>
      <c r="C416" s="236"/>
      <c r="D416" s="228" t="s">
        <v>143</v>
      </c>
      <c r="E416" s="237" t="s">
        <v>28</v>
      </c>
      <c r="F416" s="238" t="s">
        <v>7</v>
      </c>
      <c r="G416" s="236"/>
      <c r="H416" s="239">
        <v>21</v>
      </c>
      <c r="I416" s="240"/>
      <c r="J416" s="236"/>
      <c r="K416" s="236"/>
      <c r="L416" s="241"/>
      <c r="M416" s="242"/>
      <c r="N416" s="243"/>
      <c r="O416" s="243"/>
      <c r="P416" s="243"/>
      <c r="Q416" s="243"/>
      <c r="R416" s="243"/>
      <c r="S416" s="243"/>
      <c r="T416" s="24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5" t="s">
        <v>143</v>
      </c>
      <c r="AU416" s="245" t="s">
        <v>81</v>
      </c>
      <c r="AV416" s="13" t="s">
        <v>81</v>
      </c>
      <c r="AW416" s="13" t="s">
        <v>34</v>
      </c>
      <c r="AX416" s="13" t="s">
        <v>79</v>
      </c>
      <c r="AY416" s="245" t="s">
        <v>130</v>
      </c>
    </row>
    <row r="417" s="2" customFormat="1" ht="24.15" customHeight="1">
      <c r="A417" s="41"/>
      <c r="B417" s="42"/>
      <c r="C417" s="279" t="s">
        <v>551</v>
      </c>
      <c r="D417" s="279" t="s">
        <v>326</v>
      </c>
      <c r="E417" s="280" t="s">
        <v>552</v>
      </c>
      <c r="F417" s="281" t="s">
        <v>553</v>
      </c>
      <c r="G417" s="282" t="s">
        <v>135</v>
      </c>
      <c r="H417" s="283">
        <v>21</v>
      </c>
      <c r="I417" s="284"/>
      <c r="J417" s="285">
        <f>ROUND(I417*H417,2)</f>
        <v>0</v>
      </c>
      <c r="K417" s="281" t="s">
        <v>136</v>
      </c>
      <c r="L417" s="286"/>
      <c r="M417" s="287" t="s">
        <v>28</v>
      </c>
      <c r="N417" s="288" t="s">
        <v>43</v>
      </c>
      <c r="O417" s="87"/>
      <c r="P417" s="224">
        <f>O417*H417</f>
        <v>0</v>
      </c>
      <c r="Q417" s="224">
        <v>0.56999999999999995</v>
      </c>
      <c r="R417" s="224">
        <f>Q417*H417</f>
        <v>11.969999999999999</v>
      </c>
      <c r="S417" s="224">
        <v>0</v>
      </c>
      <c r="T417" s="225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6" t="s">
        <v>186</v>
      </c>
      <c r="AT417" s="226" t="s">
        <v>326</v>
      </c>
      <c r="AU417" s="226" t="s">
        <v>81</v>
      </c>
      <c r="AY417" s="20" t="s">
        <v>130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20" t="s">
        <v>79</v>
      </c>
      <c r="BK417" s="227">
        <f>ROUND(I417*H417,2)</f>
        <v>0</v>
      </c>
      <c r="BL417" s="20" t="s">
        <v>137</v>
      </c>
      <c r="BM417" s="226" t="s">
        <v>554</v>
      </c>
    </row>
    <row r="418" s="2" customFormat="1">
      <c r="A418" s="41"/>
      <c r="B418" s="42"/>
      <c r="C418" s="43"/>
      <c r="D418" s="228" t="s">
        <v>139</v>
      </c>
      <c r="E418" s="43"/>
      <c r="F418" s="229" t="s">
        <v>553</v>
      </c>
      <c r="G418" s="43"/>
      <c r="H418" s="43"/>
      <c r="I418" s="230"/>
      <c r="J418" s="43"/>
      <c r="K418" s="43"/>
      <c r="L418" s="47"/>
      <c r="M418" s="231"/>
      <c r="N418" s="232"/>
      <c r="O418" s="87"/>
      <c r="P418" s="87"/>
      <c r="Q418" s="87"/>
      <c r="R418" s="87"/>
      <c r="S418" s="87"/>
      <c r="T418" s="88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T418" s="20" t="s">
        <v>139</v>
      </c>
      <c r="AU418" s="20" t="s">
        <v>81</v>
      </c>
    </row>
    <row r="419" s="13" customFormat="1">
      <c r="A419" s="13"/>
      <c r="B419" s="235"/>
      <c r="C419" s="236"/>
      <c r="D419" s="228" t="s">
        <v>143</v>
      </c>
      <c r="E419" s="237" t="s">
        <v>28</v>
      </c>
      <c r="F419" s="238" t="s">
        <v>7</v>
      </c>
      <c r="G419" s="236"/>
      <c r="H419" s="239">
        <v>21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5" t="s">
        <v>143</v>
      </c>
      <c r="AU419" s="245" t="s">
        <v>81</v>
      </c>
      <c r="AV419" s="13" t="s">
        <v>81</v>
      </c>
      <c r="AW419" s="13" t="s">
        <v>34</v>
      </c>
      <c r="AX419" s="13" t="s">
        <v>72</v>
      </c>
      <c r="AY419" s="245" t="s">
        <v>130</v>
      </c>
    </row>
    <row r="420" s="14" customFormat="1">
      <c r="A420" s="14"/>
      <c r="B420" s="246"/>
      <c r="C420" s="247"/>
      <c r="D420" s="228" t="s">
        <v>143</v>
      </c>
      <c r="E420" s="248" t="s">
        <v>28</v>
      </c>
      <c r="F420" s="249" t="s">
        <v>172</v>
      </c>
      <c r="G420" s="247"/>
      <c r="H420" s="250">
        <v>21</v>
      </c>
      <c r="I420" s="251"/>
      <c r="J420" s="247"/>
      <c r="K420" s="247"/>
      <c r="L420" s="252"/>
      <c r="M420" s="253"/>
      <c r="N420" s="254"/>
      <c r="O420" s="254"/>
      <c r="P420" s="254"/>
      <c r="Q420" s="254"/>
      <c r="R420" s="254"/>
      <c r="S420" s="254"/>
      <c r="T420" s="25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6" t="s">
        <v>143</v>
      </c>
      <c r="AU420" s="256" t="s">
        <v>81</v>
      </c>
      <c r="AV420" s="14" t="s">
        <v>137</v>
      </c>
      <c r="AW420" s="14" t="s">
        <v>34</v>
      </c>
      <c r="AX420" s="14" t="s">
        <v>79</v>
      </c>
      <c r="AY420" s="256" t="s">
        <v>130</v>
      </c>
    </row>
    <row r="421" s="2" customFormat="1" ht="24.15" customHeight="1">
      <c r="A421" s="41"/>
      <c r="B421" s="42"/>
      <c r="C421" s="279" t="s">
        <v>555</v>
      </c>
      <c r="D421" s="279" t="s">
        <v>326</v>
      </c>
      <c r="E421" s="280" t="s">
        <v>556</v>
      </c>
      <c r="F421" s="281" t="s">
        <v>557</v>
      </c>
      <c r="G421" s="282" t="s">
        <v>135</v>
      </c>
      <c r="H421" s="283">
        <v>54</v>
      </c>
      <c r="I421" s="284"/>
      <c r="J421" s="285">
        <f>ROUND(I421*H421,2)</f>
        <v>0</v>
      </c>
      <c r="K421" s="281" t="s">
        <v>136</v>
      </c>
      <c r="L421" s="286"/>
      <c r="M421" s="287" t="s">
        <v>28</v>
      </c>
      <c r="N421" s="288" t="s">
        <v>43</v>
      </c>
      <c r="O421" s="87"/>
      <c r="P421" s="224">
        <f>O421*H421</f>
        <v>0</v>
      </c>
      <c r="Q421" s="224">
        <v>0.002</v>
      </c>
      <c r="R421" s="224">
        <f>Q421*H421</f>
        <v>0.108</v>
      </c>
      <c r="S421" s="224">
        <v>0</v>
      </c>
      <c r="T421" s="225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6" t="s">
        <v>186</v>
      </c>
      <c r="AT421" s="226" t="s">
        <v>326</v>
      </c>
      <c r="AU421" s="226" t="s">
        <v>81</v>
      </c>
      <c r="AY421" s="20" t="s">
        <v>130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20" t="s">
        <v>79</v>
      </c>
      <c r="BK421" s="227">
        <f>ROUND(I421*H421,2)</f>
        <v>0</v>
      </c>
      <c r="BL421" s="20" t="s">
        <v>137</v>
      </c>
      <c r="BM421" s="226" t="s">
        <v>558</v>
      </c>
    </row>
    <row r="422" s="2" customFormat="1">
      <c r="A422" s="41"/>
      <c r="B422" s="42"/>
      <c r="C422" s="43"/>
      <c r="D422" s="228" t="s">
        <v>139</v>
      </c>
      <c r="E422" s="43"/>
      <c r="F422" s="229" t="s">
        <v>557</v>
      </c>
      <c r="G422" s="43"/>
      <c r="H422" s="43"/>
      <c r="I422" s="230"/>
      <c r="J422" s="43"/>
      <c r="K422" s="43"/>
      <c r="L422" s="47"/>
      <c r="M422" s="231"/>
      <c r="N422" s="232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139</v>
      </c>
      <c r="AU422" s="20" t="s">
        <v>81</v>
      </c>
    </row>
    <row r="423" s="13" customFormat="1">
      <c r="A423" s="13"/>
      <c r="B423" s="235"/>
      <c r="C423" s="236"/>
      <c r="D423" s="228" t="s">
        <v>143</v>
      </c>
      <c r="E423" s="237" t="s">
        <v>28</v>
      </c>
      <c r="F423" s="238" t="s">
        <v>376</v>
      </c>
      <c r="G423" s="236"/>
      <c r="H423" s="239">
        <v>54</v>
      </c>
      <c r="I423" s="240"/>
      <c r="J423" s="236"/>
      <c r="K423" s="236"/>
      <c r="L423" s="241"/>
      <c r="M423" s="242"/>
      <c r="N423" s="243"/>
      <c r="O423" s="243"/>
      <c r="P423" s="243"/>
      <c r="Q423" s="243"/>
      <c r="R423" s="243"/>
      <c r="S423" s="243"/>
      <c r="T423" s="24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5" t="s">
        <v>143</v>
      </c>
      <c r="AU423" s="245" t="s">
        <v>81</v>
      </c>
      <c r="AV423" s="13" t="s">
        <v>81</v>
      </c>
      <c r="AW423" s="13" t="s">
        <v>34</v>
      </c>
      <c r="AX423" s="13" t="s">
        <v>79</v>
      </c>
      <c r="AY423" s="245" t="s">
        <v>130</v>
      </c>
    </row>
    <row r="424" s="2" customFormat="1" ht="24.15" customHeight="1">
      <c r="A424" s="41"/>
      <c r="B424" s="42"/>
      <c r="C424" s="279" t="s">
        <v>559</v>
      </c>
      <c r="D424" s="279" t="s">
        <v>326</v>
      </c>
      <c r="E424" s="280" t="s">
        <v>560</v>
      </c>
      <c r="F424" s="281" t="s">
        <v>561</v>
      </c>
      <c r="G424" s="282" t="s">
        <v>135</v>
      </c>
      <c r="H424" s="283">
        <v>4</v>
      </c>
      <c r="I424" s="284"/>
      <c r="J424" s="285">
        <f>ROUND(I424*H424,2)</f>
        <v>0</v>
      </c>
      <c r="K424" s="281" t="s">
        <v>136</v>
      </c>
      <c r="L424" s="286"/>
      <c r="M424" s="287" t="s">
        <v>28</v>
      </c>
      <c r="N424" s="288" t="s">
        <v>43</v>
      </c>
      <c r="O424" s="87"/>
      <c r="P424" s="224">
        <f>O424*H424</f>
        <v>0</v>
      </c>
      <c r="Q424" s="224">
        <v>0.032000000000000001</v>
      </c>
      <c r="R424" s="224">
        <f>Q424*H424</f>
        <v>0.128</v>
      </c>
      <c r="S424" s="224">
        <v>0</v>
      </c>
      <c r="T424" s="225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26" t="s">
        <v>186</v>
      </c>
      <c r="AT424" s="226" t="s">
        <v>326</v>
      </c>
      <c r="AU424" s="226" t="s">
        <v>81</v>
      </c>
      <c r="AY424" s="20" t="s">
        <v>130</v>
      </c>
      <c r="BE424" s="227">
        <f>IF(N424="základní",J424,0)</f>
        <v>0</v>
      </c>
      <c r="BF424" s="227">
        <f>IF(N424="snížená",J424,0)</f>
        <v>0</v>
      </c>
      <c r="BG424" s="227">
        <f>IF(N424="zákl. přenesená",J424,0)</f>
        <v>0</v>
      </c>
      <c r="BH424" s="227">
        <f>IF(N424="sníž. přenesená",J424,0)</f>
        <v>0</v>
      </c>
      <c r="BI424" s="227">
        <f>IF(N424="nulová",J424,0)</f>
        <v>0</v>
      </c>
      <c r="BJ424" s="20" t="s">
        <v>79</v>
      </c>
      <c r="BK424" s="227">
        <f>ROUND(I424*H424,2)</f>
        <v>0</v>
      </c>
      <c r="BL424" s="20" t="s">
        <v>137</v>
      </c>
      <c r="BM424" s="226" t="s">
        <v>562</v>
      </c>
    </row>
    <row r="425" s="2" customFormat="1">
      <c r="A425" s="41"/>
      <c r="B425" s="42"/>
      <c r="C425" s="43"/>
      <c r="D425" s="228" t="s">
        <v>139</v>
      </c>
      <c r="E425" s="43"/>
      <c r="F425" s="229" t="s">
        <v>561</v>
      </c>
      <c r="G425" s="43"/>
      <c r="H425" s="43"/>
      <c r="I425" s="230"/>
      <c r="J425" s="43"/>
      <c r="K425" s="43"/>
      <c r="L425" s="47"/>
      <c r="M425" s="231"/>
      <c r="N425" s="232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139</v>
      </c>
      <c r="AU425" s="20" t="s">
        <v>81</v>
      </c>
    </row>
    <row r="426" s="13" customFormat="1">
      <c r="A426" s="13"/>
      <c r="B426" s="235"/>
      <c r="C426" s="236"/>
      <c r="D426" s="228" t="s">
        <v>143</v>
      </c>
      <c r="E426" s="237" t="s">
        <v>28</v>
      </c>
      <c r="F426" s="238" t="s">
        <v>137</v>
      </c>
      <c r="G426" s="236"/>
      <c r="H426" s="239">
        <v>4</v>
      </c>
      <c r="I426" s="240"/>
      <c r="J426" s="236"/>
      <c r="K426" s="236"/>
      <c r="L426" s="241"/>
      <c r="M426" s="242"/>
      <c r="N426" s="243"/>
      <c r="O426" s="243"/>
      <c r="P426" s="243"/>
      <c r="Q426" s="243"/>
      <c r="R426" s="243"/>
      <c r="S426" s="243"/>
      <c r="T426" s="24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5" t="s">
        <v>143</v>
      </c>
      <c r="AU426" s="245" t="s">
        <v>81</v>
      </c>
      <c r="AV426" s="13" t="s">
        <v>81</v>
      </c>
      <c r="AW426" s="13" t="s">
        <v>34</v>
      </c>
      <c r="AX426" s="13" t="s">
        <v>72</v>
      </c>
      <c r="AY426" s="245" t="s">
        <v>130</v>
      </c>
    </row>
    <row r="427" s="14" customFormat="1">
      <c r="A427" s="14"/>
      <c r="B427" s="246"/>
      <c r="C427" s="247"/>
      <c r="D427" s="228" t="s">
        <v>143</v>
      </c>
      <c r="E427" s="248" t="s">
        <v>28</v>
      </c>
      <c r="F427" s="249" t="s">
        <v>172</v>
      </c>
      <c r="G427" s="247"/>
      <c r="H427" s="250">
        <v>4</v>
      </c>
      <c r="I427" s="251"/>
      <c r="J427" s="247"/>
      <c r="K427" s="247"/>
      <c r="L427" s="252"/>
      <c r="M427" s="253"/>
      <c r="N427" s="254"/>
      <c r="O427" s="254"/>
      <c r="P427" s="254"/>
      <c r="Q427" s="254"/>
      <c r="R427" s="254"/>
      <c r="S427" s="254"/>
      <c r="T427" s="25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6" t="s">
        <v>143</v>
      </c>
      <c r="AU427" s="256" t="s">
        <v>81</v>
      </c>
      <c r="AV427" s="14" t="s">
        <v>137</v>
      </c>
      <c r="AW427" s="14" t="s">
        <v>34</v>
      </c>
      <c r="AX427" s="14" t="s">
        <v>79</v>
      </c>
      <c r="AY427" s="256" t="s">
        <v>130</v>
      </c>
    </row>
    <row r="428" s="2" customFormat="1" ht="24.15" customHeight="1">
      <c r="A428" s="41"/>
      <c r="B428" s="42"/>
      <c r="C428" s="279" t="s">
        <v>563</v>
      </c>
      <c r="D428" s="279" t="s">
        <v>326</v>
      </c>
      <c r="E428" s="280" t="s">
        <v>564</v>
      </c>
      <c r="F428" s="281" t="s">
        <v>565</v>
      </c>
      <c r="G428" s="282" t="s">
        <v>135</v>
      </c>
      <c r="H428" s="283">
        <v>4</v>
      </c>
      <c r="I428" s="284"/>
      <c r="J428" s="285">
        <f>ROUND(I428*H428,2)</f>
        <v>0</v>
      </c>
      <c r="K428" s="281" t="s">
        <v>136</v>
      </c>
      <c r="L428" s="286"/>
      <c r="M428" s="287" t="s">
        <v>28</v>
      </c>
      <c r="N428" s="288" t="s">
        <v>43</v>
      </c>
      <c r="O428" s="87"/>
      <c r="P428" s="224">
        <f>O428*H428</f>
        <v>0</v>
      </c>
      <c r="Q428" s="224">
        <v>0.041000000000000002</v>
      </c>
      <c r="R428" s="224">
        <f>Q428*H428</f>
        <v>0.16400000000000001</v>
      </c>
      <c r="S428" s="224">
        <v>0</v>
      </c>
      <c r="T428" s="225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26" t="s">
        <v>186</v>
      </c>
      <c r="AT428" s="226" t="s">
        <v>326</v>
      </c>
      <c r="AU428" s="226" t="s">
        <v>81</v>
      </c>
      <c r="AY428" s="20" t="s">
        <v>130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20" t="s">
        <v>79</v>
      </c>
      <c r="BK428" s="227">
        <f>ROUND(I428*H428,2)</f>
        <v>0</v>
      </c>
      <c r="BL428" s="20" t="s">
        <v>137</v>
      </c>
      <c r="BM428" s="226" t="s">
        <v>566</v>
      </c>
    </row>
    <row r="429" s="2" customFormat="1">
      <c r="A429" s="41"/>
      <c r="B429" s="42"/>
      <c r="C429" s="43"/>
      <c r="D429" s="228" t="s">
        <v>139</v>
      </c>
      <c r="E429" s="43"/>
      <c r="F429" s="229" t="s">
        <v>565</v>
      </c>
      <c r="G429" s="43"/>
      <c r="H429" s="43"/>
      <c r="I429" s="230"/>
      <c r="J429" s="43"/>
      <c r="K429" s="43"/>
      <c r="L429" s="47"/>
      <c r="M429" s="231"/>
      <c r="N429" s="232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139</v>
      </c>
      <c r="AU429" s="20" t="s">
        <v>81</v>
      </c>
    </row>
    <row r="430" s="13" customFormat="1">
      <c r="A430" s="13"/>
      <c r="B430" s="235"/>
      <c r="C430" s="236"/>
      <c r="D430" s="228" t="s">
        <v>143</v>
      </c>
      <c r="E430" s="237" t="s">
        <v>28</v>
      </c>
      <c r="F430" s="238" t="s">
        <v>137</v>
      </c>
      <c r="G430" s="236"/>
      <c r="H430" s="239">
        <v>4</v>
      </c>
      <c r="I430" s="240"/>
      <c r="J430" s="236"/>
      <c r="K430" s="236"/>
      <c r="L430" s="241"/>
      <c r="M430" s="242"/>
      <c r="N430" s="243"/>
      <c r="O430" s="243"/>
      <c r="P430" s="243"/>
      <c r="Q430" s="243"/>
      <c r="R430" s="243"/>
      <c r="S430" s="243"/>
      <c r="T430" s="24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5" t="s">
        <v>143</v>
      </c>
      <c r="AU430" s="245" t="s">
        <v>81</v>
      </c>
      <c r="AV430" s="13" t="s">
        <v>81</v>
      </c>
      <c r="AW430" s="13" t="s">
        <v>34</v>
      </c>
      <c r="AX430" s="13" t="s">
        <v>72</v>
      </c>
      <c r="AY430" s="245" t="s">
        <v>130</v>
      </c>
    </row>
    <row r="431" s="14" customFormat="1">
      <c r="A431" s="14"/>
      <c r="B431" s="246"/>
      <c r="C431" s="247"/>
      <c r="D431" s="228" t="s">
        <v>143</v>
      </c>
      <c r="E431" s="248" t="s">
        <v>28</v>
      </c>
      <c r="F431" s="249" t="s">
        <v>172</v>
      </c>
      <c r="G431" s="247"/>
      <c r="H431" s="250">
        <v>4</v>
      </c>
      <c r="I431" s="251"/>
      <c r="J431" s="247"/>
      <c r="K431" s="247"/>
      <c r="L431" s="252"/>
      <c r="M431" s="253"/>
      <c r="N431" s="254"/>
      <c r="O431" s="254"/>
      <c r="P431" s="254"/>
      <c r="Q431" s="254"/>
      <c r="R431" s="254"/>
      <c r="S431" s="254"/>
      <c r="T431" s="25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6" t="s">
        <v>143</v>
      </c>
      <c r="AU431" s="256" t="s">
        <v>81</v>
      </c>
      <c r="AV431" s="14" t="s">
        <v>137</v>
      </c>
      <c r="AW431" s="14" t="s">
        <v>34</v>
      </c>
      <c r="AX431" s="14" t="s">
        <v>79</v>
      </c>
      <c r="AY431" s="256" t="s">
        <v>130</v>
      </c>
    </row>
    <row r="432" s="2" customFormat="1" ht="24.15" customHeight="1">
      <c r="A432" s="41"/>
      <c r="B432" s="42"/>
      <c r="C432" s="279" t="s">
        <v>567</v>
      </c>
      <c r="D432" s="279" t="s">
        <v>326</v>
      </c>
      <c r="E432" s="280" t="s">
        <v>568</v>
      </c>
      <c r="F432" s="281" t="s">
        <v>569</v>
      </c>
      <c r="G432" s="282" t="s">
        <v>135</v>
      </c>
      <c r="H432" s="283">
        <v>13</v>
      </c>
      <c r="I432" s="284"/>
      <c r="J432" s="285">
        <f>ROUND(I432*H432,2)</f>
        <v>0</v>
      </c>
      <c r="K432" s="281" t="s">
        <v>136</v>
      </c>
      <c r="L432" s="286"/>
      <c r="M432" s="287" t="s">
        <v>28</v>
      </c>
      <c r="N432" s="288" t="s">
        <v>43</v>
      </c>
      <c r="O432" s="87"/>
      <c r="P432" s="224">
        <f>O432*H432</f>
        <v>0</v>
      </c>
      <c r="Q432" s="224">
        <v>0.052999999999999998</v>
      </c>
      <c r="R432" s="224">
        <f>Q432*H432</f>
        <v>0.68899999999999995</v>
      </c>
      <c r="S432" s="224">
        <v>0</v>
      </c>
      <c r="T432" s="225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26" t="s">
        <v>186</v>
      </c>
      <c r="AT432" s="226" t="s">
        <v>326</v>
      </c>
      <c r="AU432" s="226" t="s">
        <v>81</v>
      </c>
      <c r="AY432" s="20" t="s">
        <v>130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20" t="s">
        <v>79</v>
      </c>
      <c r="BK432" s="227">
        <f>ROUND(I432*H432,2)</f>
        <v>0</v>
      </c>
      <c r="BL432" s="20" t="s">
        <v>137</v>
      </c>
      <c r="BM432" s="226" t="s">
        <v>570</v>
      </c>
    </row>
    <row r="433" s="2" customFormat="1">
      <c r="A433" s="41"/>
      <c r="B433" s="42"/>
      <c r="C433" s="43"/>
      <c r="D433" s="228" t="s">
        <v>139</v>
      </c>
      <c r="E433" s="43"/>
      <c r="F433" s="229" t="s">
        <v>569</v>
      </c>
      <c r="G433" s="43"/>
      <c r="H433" s="43"/>
      <c r="I433" s="230"/>
      <c r="J433" s="43"/>
      <c r="K433" s="43"/>
      <c r="L433" s="47"/>
      <c r="M433" s="231"/>
      <c r="N433" s="232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139</v>
      </c>
      <c r="AU433" s="20" t="s">
        <v>81</v>
      </c>
    </row>
    <row r="434" s="13" customFormat="1">
      <c r="A434" s="13"/>
      <c r="B434" s="235"/>
      <c r="C434" s="236"/>
      <c r="D434" s="228" t="s">
        <v>143</v>
      </c>
      <c r="E434" s="237" t="s">
        <v>28</v>
      </c>
      <c r="F434" s="238" t="s">
        <v>231</v>
      </c>
      <c r="G434" s="236"/>
      <c r="H434" s="239">
        <v>13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5" t="s">
        <v>143</v>
      </c>
      <c r="AU434" s="245" t="s">
        <v>81</v>
      </c>
      <c r="AV434" s="13" t="s">
        <v>81</v>
      </c>
      <c r="AW434" s="13" t="s">
        <v>34</v>
      </c>
      <c r="AX434" s="13" t="s">
        <v>72</v>
      </c>
      <c r="AY434" s="245" t="s">
        <v>130</v>
      </c>
    </row>
    <row r="435" s="14" customFormat="1">
      <c r="A435" s="14"/>
      <c r="B435" s="246"/>
      <c r="C435" s="247"/>
      <c r="D435" s="228" t="s">
        <v>143</v>
      </c>
      <c r="E435" s="248" t="s">
        <v>28</v>
      </c>
      <c r="F435" s="249" t="s">
        <v>172</v>
      </c>
      <c r="G435" s="247"/>
      <c r="H435" s="250">
        <v>13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6" t="s">
        <v>143</v>
      </c>
      <c r="AU435" s="256" t="s">
        <v>81</v>
      </c>
      <c r="AV435" s="14" t="s">
        <v>137</v>
      </c>
      <c r="AW435" s="14" t="s">
        <v>34</v>
      </c>
      <c r="AX435" s="14" t="s">
        <v>79</v>
      </c>
      <c r="AY435" s="256" t="s">
        <v>130</v>
      </c>
    </row>
    <row r="436" s="2" customFormat="1" ht="24.15" customHeight="1">
      <c r="A436" s="41"/>
      <c r="B436" s="42"/>
      <c r="C436" s="279" t="s">
        <v>571</v>
      </c>
      <c r="D436" s="279" t="s">
        <v>326</v>
      </c>
      <c r="E436" s="280" t="s">
        <v>572</v>
      </c>
      <c r="F436" s="281" t="s">
        <v>573</v>
      </c>
      <c r="G436" s="282" t="s">
        <v>135</v>
      </c>
      <c r="H436" s="283">
        <v>6</v>
      </c>
      <c r="I436" s="284"/>
      <c r="J436" s="285">
        <f>ROUND(I436*H436,2)</f>
        <v>0</v>
      </c>
      <c r="K436" s="281" t="s">
        <v>136</v>
      </c>
      <c r="L436" s="286"/>
      <c r="M436" s="287" t="s">
        <v>28</v>
      </c>
      <c r="N436" s="288" t="s">
        <v>43</v>
      </c>
      <c r="O436" s="87"/>
      <c r="P436" s="224">
        <f>O436*H436</f>
        <v>0</v>
      </c>
      <c r="Q436" s="224">
        <v>0.081000000000000003</v>
      </c>
      <c r="R436" s="224">
        <f>Q436*H436</f>
        <v>0.48599999999999999</v>
      </c>
      <c r="S436" s="224">
        <v>0</v>
      </c>
      <c r="T436" s="225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26" t="s">
        <v>186</v>
      </c>
      <c r="AT436" s="226" t="s">
        <v>326</v>
      </c>
      <c r="AU436" s="226" t="s">
        <v>81</v>
      </c>
      <c r="AY436" s="20" t="s">
        <v>130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20" t="s">
        <v>79</v>
      </c>
      <c r="BK436" s="227">
        <f>ROUND(I436*H436,2)</f>
        <v>0</v>
      </c>
      <c r="BL436" s="20" t="s">
        <v>137</v>
      </c>
      <c r="BM436" s="226" t="s">
        <v>574</v>
      </c>
    </row>
    <row r="437" s="2" customFormat="1">
      <c r="A437" s="41"/>
      <c r="B437" s="42"/>
      <c r="C437" s="43"/>
      <c r="D437" s="228" t="s">
        <v>139</v>
      </c>
      <c r="E437" s="43"/>
      <c r="F437" s="229" t="s">
        <v>573</v>
      </c>
      <c r="G437" s="43"/>
      <c r="H437" s="43"/>
      <c r="I437" s="230"/>
      <c r="J437" s="43"/>
      <c r="K437" s="43"/>
      <c r="L437" s="47"/>
      <c r="M437" s="231"/>
      <c r="N437" s="232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139</v>
      </c>
      <c r="AU437" s="20" t="s">
        <v>81</v>
      </c>
    </row>
    <row r="438" s="13" customFormat="1">
      <c r="A438" s="13"/>
      <c r="B438" s="235"/>
      <c r="C438" s="236"/>
      <c r="D438" s="228" t="s">
        <v>143</v>
      </c>
      <c r="E438" s="237" t="s">
        <v>28</v>
      </c>
      <c r="F438" s="238" t="s">
        <v>173</v>
      </c>
      <c r="G438" s="236"/>
      <c r="H438" s="239">
        <v>6</v>
      </c>
      <c r="I438" s="240"/>
      <c r="J438" s="236"/>
      <c r="K438" s="236"/>
      <c r="L438" s="241"/>
      <c r="M438" s="242"/>
      <c r="N438" s="243"/>
      <c r="O438" s="243"/>
      <c r="P438" s="243"/>
      <c r="Q438" s="243"/>
      <c r="R438" s="243"/>
      <c r="S438" s="243"/>
      <c r="T438" s="24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5" t="s">
        <v>143</v>
      </c>
      <c r="AU438" s="245" t="s">
        <v>81</v>
      </c>
      <c r="AV438" s="13" t="s">
        <v>81</v>
      </c>
      <c r="AW438" s="13" t="s">
        <v>34</v>
      </c>
      <c r="AX438" s="13" t="s">
        <v>72</v>
      </c>
      <c r="AY438" s="245" t="s">
        <v>130</v>
      </c>
    </row>
    <row r="439" s="14" customFormat="1">
      <c r="A439" s="14"/>
      <c r="B439" s="246"/>
      <c r="C439" s="247"/>
      <c r="D439" s="228" t="s">
        <v>143</v>
      </c>
      <c r="E439" s="248" t="s">
        <v>28</v>
      </c>
      <c r="F439" s="249" t="s">
        <v>172</v>
      </c>
      <c r="G439" s="247"/>
      <c r="H439" s="250">
        <v>6</v>
      </c>
      <c r="I439" s="251"/>
      <c r="J439" s="247"/>
      <c r="K439" s="247"/>
      <c r="L439" s="252"/>
      <c r="M439" s="253"/>
      <c r="N439" s="254"/>
      <c r="O439" s="254"/>
      <c r="P439" s="254"/>
      <c r="Q439" s="254"/>
      <c r="R439" s="254"/>
      <c r="S439" s="254"/>
      <c r="T439" s="25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6" t="s">
        <v>143</v>
      </c>
      <c r="AU439" s="256" t="s">
        <v>81</v>
      </c>
      <c r="AV439" s="14" t="s">
        <v>137</v>
      </c>
      <c r="AW439" s="14" t="s">
        <v>34</v>
      </c>
      <c r="AX439" s="14" t="s">
        <v>79</v>
      </c>
      <c r="AY439" s="256" t="s">
        <v>130</v>
      </c>
    </row>
    <row r="440" s="2" customFormat="1" ht="24.15" customHeight="1">
      <c r="A440" s="41"/>
      <c r="B440" s="42"/>
      <c r="C440" s="279" t="s">
        <v>575</v>
      </c>
      <c r="D440" s="279" t="s">
        <v>326</v>
      </c>
      <c r="E440" s="280" t="s">
        <v>576</v>
      </c>
      <c r="F440" s="281" t="s">
        <v>577</v>
      </c>
      <c r="G440" s="282" t="s">
        <v>135</v>
      </c>
      <c r="H440" s="283">
        <v>4</v>
      </c>
      <c r="I440" s="284"/>
      <c r="J440" s="285">
        <f>ROUND(I440*H440,2)</f>
        <v>0</v>
      </c>
      <c r="K440" s="281" t="s">
        <v>136</v>
      </c>
      <c r="L440" s="286"/>
      <c r="M440" s="287" t="s">
        <v>28</v>
      </c>
      <c r="N440" s="288" t="s">
        <v>43</v>
      </c>
      <c r="O440" s="87"/>
      <c r="P440" s="224">
        <f>O440*H440</f>
        <v>0</v>
      </c>
      <c r="Q440" s="224">
        <v>0.028000000000000001</v>
      </c>
      <c r="R440" s="224">
        <f>Q440*H440</f>
        <v>0.112</v>
      </c>
      <c r="S440" s="224">
        <v>0</v>
      </c>
      <c r="T440" s="225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6" t="s">
        <v>186</v>
      </c>
      <c r="AT440" s="226" t="s">
        <v>326</v>
      </c>
      <c r="AU440" s="226" t="s">
        <v>81</v>
      </c>
      <c r="AY440" s="20" t="s">
        <v>130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20" t="s">
        <v>79</v>
      </c>
      <c r="BK440" s="227">
        <f>ROUND(I440*H440,2)</f>
        <v>0</v>
      </c>
      <c r="BL440" s="20" t="s">
        <v>137</v>
      </c>
      <c r="BM440" s="226" t="s">
        <v>578</v>
      </c>
    </row>
    <row r="441" s="2" customFormat="1">
      <c r="A441" s="41"/>
      <c r="B441" s="42"/>
      <c r="C441" s="43"/>
      <c r="D441" s="228" t="s">
        <v>139</v>
      </c>
      <c r="E441" s="43"/>
      <c r="F441" s="229" t="s">
        <v>577</v>
      </c>
      <c r="G441" s="43"/>
      <c r="H441" s="43"/>
      <c r="I441" s="230"/>
      <c r="J441" s="43"/>
      <c r="K441" s="43"/>
      <c r="L441" s="47"/>
      <c r="M441" s="231"/>
      <c r="N441" s="232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139</v>
      </c>
      <c r="AU441" s="20" t="s">
        <v>81</v>
      </c>
    </row>
    <row r="442" s="13" customFormat="1">
      <c r="A442" s="13"/>
      <c r="B442" s="235"/>
      <c r="C442" s="236"/>
      <c r="D442" s="228" t="s">
        <v>143</v>
      </c>
      <c r="E442" s="237" t="s">
        <v>28</v>
      </c>
      <c r="F442" s="238" t="s">
        <v>137</v>
      </c>
      <c r="G442" s="236"/>
      <c r="H442" s="239">
        <v>4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5" t="s">
        <v>143</v>
      </c>
      <c r="AU442" s="245" t="s">
        <v>81</v>
      </c>
      <c r="AV442" s="13" t="s">
        <v>81</v>
      </c>
      <c r="AW442" s="13" t="s">
        <v>34</v>
      </c>
      <c r="AX442" s="13" t="s">
        <v>72</v>
      </c>
      <c r="AY442" s="245" t="s">
        <v>130</v>
      </c>
    </row>
    <row r="443" s="14" customFormat="1">
      <c r="A443" s="14"/>
      <c r="B443" s="246"/>
      <c r="C443" s="247"/>
      <c r="D443" s="228" t="s">
        <v>143</v>
      </c>
      <c r="E443" s="248" t="s">
        <v>28</v>
      </c>
      <c r="F443" s="249" t="s">
        <v>172</v>
      </c>
      <c r="G443" s="247"/>
      <c r="H443" s="250">
        <v>4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6" t="s">
        <v>143</v>
      </c>
      <c r="AU443" s="256" t="s">
        <v>81</v>
      </c>
      <c r="AV443" s="14" t="s">
        <v>137</v>
      </c>
      <c r="AW443" s="14" t="s">
        <v>34</v>
      </c>
      <c r="AX443" s="14" t="s">
        <v>79</v>
      </c>
      <c r="AY443" s="256" t="s">
        <v>130</v>
      </c>
    </row>
    <row r="444" s="2" customFormat="1" ht="37.8" customHeight="1">
      <c r="A444" s="41"/>
      <c r="B444" s="42"/>
      <c r="C444" s="215" t="s">
        <v>579</v>
      </c>
      <c r="D444" s="215" t="s">
        <v>132</v>
      </c>
      <c r="E444" s="216" t="s">
        <v>580</v>
      </c>
      <c r="F444" s="217" t="s">
        <v>581</v>
      </c>
      <c r="G444" s="218" t="s">
        <v>135</v>
      </c>
      <c r="H444" s="219">
        <v>2</v>
      </c>
      <c r="I444" s="220"/>
      <c r="J444" s="221">
        <f>ROUND(I444*H444,2)</f>
        <v>0</v>
      </c>
      <c r="K444" s="217" t="s">
        <v>136</v>
      </c>
      <c r="L444" s="47"/>
      <c r="M444" s="222" t="s">
        <v>28</v>
      </c>
      <c r="N444" s="223" t="s">
        <v>43</v>
      </c>
      <c r="O444" s="87"/>
      <c r="P444" s="224">
        <f>O444*H444</f>
        <v>0</v>
      </c>
      <c r="Q444" s="224">
        <v>0.089999999999999997</v>
      </c>
      <c r="R444" s="224">
        <f>Q444*H444</f>
        <v>0.17999999999999999</v>
      </c>
      <c r="S444" s="224">
        <v>0</v>
      </c>
      <c r="T444" s="225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6" t="s">
        <v>137</v>
      </c>
      <c r="AT444" s="226" t="s">
        <v>132</v>
      </c>
      <c r="AU444" s="226" t="s">
        <v>81</v>
      </c>
      <c r="AY444" s="20" t="s">
        <v>130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20" t="s">
        <v>79</v>
      </c>
      <c r="BK444" s="227">
        <f>ROUND(I444*H444,2)</f>
        <v>0</v>
      </c>
      <c r="BL444" s="20" t="s">
        <v>137</v>
      </c>
      <c r="BM444" s="226" t="s">
        <v>582</v>
      </c>
    </row>
    <row r="445" s="2" customFormat="1">
      <c r="A445" s="41"/>
      <c r="B445" s="42"/>
      <c r="C445" s="43"/>
      <c r="D445" s="228" t="s">
        <v>139</v>
      </c>
      <c r="E445" s="43"/>
      <c r="F445" s="229" t="s">
        <v>583</v>
      </c>
      <c r="G445" s="43"/>
      <c r="H445" s="43"/>
      <c r="I445" s="230"/>
      <c r="J445" s="43"/>
      <c r="K445" s="43"/>
      <c r="L445" s="47"/>
      <c r="M445" s="231"/>
      <c r="N445" s="232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139</v>
      </c>
      <c r="AU445" s="20" t="s">
        <v>81</v>
      </c>
    </row>
    <row r="446" s="2" customFormat="1">
      <c r="A446" s="41"/>
      <c r="B446" s="42"/>
      <c r="C446" s="43"/>
      <c r="D446" s="233" t="s">
        <v>141</v>
      </c>
      <c r="E446" s="43"/>
      <c r="F446" s="234" t="s">
        <v>584</v>
      </c>
      <c r="G446" s="43"/>
      <c r="H446" s="43"/>
      <c r="I446" s="230"/>
      <c r="J446" s="43"/>
      <c r="K446" s="43"/>
      <c r="L446" s="47"/>
      <c r="M446" s="231"/>
      <c r="N446" s="232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141</v>
      </c>
      <c r="AU446" s="20" t="s">
        <v>81</v>
      </c>
    </row>
    <row r="447" s="13" customFormat="1">
      <c r="A447" s="13"/>
      <c r="B447" s="235"/>
      <c r="C447" s="236"/>
      <c r="D447" s="228" t="s">
        <v>143</v>
      </c>
      <c r="E447" s="237" t="s">
        <v>28</v>
      </c>
      <c r="F447" s="238" t="s">
        <v>81</v>
      </c>
      <c r="G447" s="236"/>
      <c r="H447" s="239">
        <v>2</v>
      </c>
      <c r="I447" s="240"/>
      <c r="J447" s="236"/>
      <c r="K447" s="236"/>
      <c r="L447" s="241"/>
      <c r="M447" s="242"/>
      <c r="N447" s="243"/>
      <c r="O447" s="243"/>
      <c r="P447" s="243"/>
      <c r="Q447" s="243"/>
      <c r="R447" s="243"/>
      <c r="S447" s="243"/>
      <c r="T447" s="24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5" t="s">
        <v>143</v>
      </c>
      <c r="AU447" s="245" t="s">
        <v>81</v>
      </c>
      <c r="AV447" s="13" t="s">
        <v>81</v>
      </c>
      <c r="AW447" s="13" t="s">
        <v>34</v>
      </c>
      <c r="AX447" s="13" t="s">
        <v>72</v>
      </c>
      <c r="AY447" s="245" t="s">
        <v>130</v>
      </c>
    </row>
    <row r="448" s="14" customFormat="1">
      <c r="A448" s="14"/>
      <c r="B448" s="246"/>
      <c r="C448" s="247"/>
      <c r="D448" s="228" t="s">
        <v>143</v>
      </c>
      <c r="E448" s="248" t="s">
        <v>28</v>
      </c>
      <c r="F448" s="249" t="s">
        <v>172</v>
      </c>
      <c r="G448" s="247"/>
      <c r="H448" s="250">
        <v>2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6" t="s">
        <v>143</v>
      </c>
      <c r="AU448" s="256" t="s">
        <v>81</v>
      </c>
      <c r="AV448" s="14" t="s">
        <v>137</v>
      </c>
      <c r="AW448" s="14" t="s">
        <v>34</v>
      </c>
      <c r="AX448" s="14" t="s">
        <v>79</v>
      </c>
      <c r="AY448" s="256" t="s">
        <v>130</v>
      </c>
    </row>
    <row r="449" s="2" customFormat="1" ht="21.75" customHeight="1">
      <c r="A449" s="41"/>
      <c r="B449" s="42"/>
      <c r="C449" s="279" t="s">
        <v>482</v>
      </c>
      <c r="D449" s="279" t="s">
        <v>326</v>
      </c>
      <c r="E449" s="280" t="s">
        <v>585</v>
      </c>
      <c r="F449" s="281" t="s">
        <v>586</v>
      </c>
      <c r="G449" s="282" t="s">
        <v>135</v>
      </c>
      <c r="H449" s="283">
        <v>2</v>
      </c>
      <c r="I449" s="284"/>
      <c r="J449" s="285">
        <f>ROUND(I449*H449,2)</f>
        <v>0</v>
      </c>
      <c r="K449" s="281" t="s">
        <v>136</v>
      </c>
      <c r="L449" s="286"/>
      <c r="M449" s="287" t="s">
        <v>28</v>
      </c>
      <c r="N449" s="288" t="s">
        <v>43</v>
      </c>
      <c r="O449" s="87"/>
      <c r="P449" s="224">
        <f>O449*H449</f>
        <v>0</v>
      </c>
      <c r="Q449" s="224">
        <v>0.059999999999999998</v>
      </c>
      <c r="R449" s="224">
        <f>Q449*H449</f>
        <v>0.12</v>
      </c>
      <c r="S449" s="224">
        <v>0</v>
      </c>
      <c r="T449" s="225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26" t="s">
        <v>186</v>
      </c>
      <c r="AT449" s="226" t="s">
        <v>326</v>
      </c>
      <c r="AU449" s="226" t="s">
        <v>81</v>
      </c>
      <c r="AY449" s="20" t="s">
        <v>130</v>
      </c>
      <c r="BE449" s="227">
        <f>IF(N449="základní",J449,0)</f>
        <v>0</v>
      </c>
      <c r="BF449" s="227">
        <f>IF(N449="snížená",J449,0)</f>
        <v>0</v>
      </c>
      <c r="BG449" s="227">
        <f>IF(N449="zákl. přenesená",J449,0)</f>
        <v>0</v>
      </c>
      <c r="BH449" s="227">
        <f>IF(N449="sníž. přenesená",J449,0)</f>
        <v>0</v>
      </c>
      <c r="BI449" s="227">
        <f>IF(N449="nulová",J449,0)</f>
        <v>0</v>
      </c>
      <c r="BJ449" s="20" t="s">
        <v>79</v>
      </c>
      <c r="BK449" s="227">
        <f>ROUND(I449*H449,2)</f>
        <v>0</v>
      </c>
      <c r="BL449" s="20" t="s">
        <v>137</v>
      </c>
      <c r="BM449" s="226" t="s">
        <v>587</v>
      </c>
    </row>
    <row r="450" s="2" customFormat="1">
      <c r="A450" s="41"/>
      <c r="B450" s="42"/>
      <c r="C450" s="43"/>
      <c r="D450" s="228" t="s">
        <v>139</v>
      </c>
      <c r="E450" s="43"/>
      <c r="F450" s="229" t="s">
        <v>586</v>
      </c>
      <c r="G450" s="43"/>
      <c r="H450" s="43"/>
      <c r="I450" s="230"/>
      <c r="J450" s="43"/>
      <c r="K450" s="43"/>
      <c r="L450" s="47"/>
      <c r="M450" s="231"/>
      <c r="N450" s="232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139</v>
      </c>
      <c r="AU450" s="20" t="s">
        <v>81</v>
      </c>
    </row>
    <row r="451" s="13" customFormat="1">
      <c r="A451" s="13"/>
      <c r="B451" s="235"/>
      <c r="C451" s="236"/>
      <c r="D451" s="228" t="s">
        <v>143</v>
      </c>
      <c r="E451" s="237" t="s">
        <v>28</v>
      </c>
      <c r="F451" s="238" t="s">
        <v>81</v>
      </c>
      <c r="G451" s="236"/>
      <c r="H451" s="239">
        <v>2</v>
      </c>
      <c r="I451" s="240"/>
      <c r="J451" s="236"/>
      <c r="K451" s="236"/>
      <c r="L451" s="241"/>
      <c r="M451" s="242"/>
      <c r="N451" s="243"/>
      <c r="O451" s="243"/>
      <c r="P451" s="243"/>
      <c r="Q451" s="243"/>
      <c r="R451" s="243"/>
      <c r="S451" s="243"/>
      <c r="T451" s="24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5" t="s">
        <v>143</v>
      </c>
      <c r="AU451" s="245" t="s">
        <v>81</v>
      </c>
      <c r="AV451" s="13" t="s">
        <v>81</v>
      </c>
      <c r="AW451" s="13" t="s">
        <v>34</v>
      </c>
      <c r="AX451" s="13" t="s">
        <v>79</v>
      </c>
      <c r="AY451" s="245" t="s">
        <v>130</v>
      </c>
    </row>
    <row r="452" s="2" customFormat="1" ht="37.8" customHeight="1">
      <c r="A452" s="41"/>
      <c r="B452" s="42"/>
      <c r="C452" s="215" t="s">
        <v>588</v>
      </c>
      <c r="D452" s="215" t="s">
        <v>132</v>
      </c>
      <c r="E452" s="216" t="s">
        <v>589</v>
      </c>
      <c r="F452" s="217" t="s">
        <v>590</v>
      </c>
      <c r="G452" s="218" t="s">
        <v>135</v>
      </c>
      <c r="H452" s="219">
        <v>19</v>
      </c>
      <c r="I452" s="220"/>
      <c r="J452" s="221">
        <f>ROUND(I452*H452,2)</f>
        <v>0</v>
      </c>
      <c r="K452" s="217" t="s">
        <v>136</v>
      </c>
      <c r="L452" s="47"/>
      <c r="M452" s="222" t="s">
        <v>28</v>
      </c>
      <c r="N452" s="223" t="s">
        <v>43</v>
      </c>
      <c r="O452" s="87"/>
      <c r="P452" s="224">
        <f>O452*H452</f>
        <v>0</v>
      </c>
      <c r="Q452" s="224">
        <v>0.089999999999999997</v>
      </c>
      <c r="R452" s="224">
        <f>Q452*H452</f>
        <v>1.71</v>
      </c>
      <c r="S452" s="224">
        <v>0</v>
      </c>
      <c r="T452" s="225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6" t="s">
        <v>137</v>
      </c>
      <c r="AT452" s="226" t="s">
        <v>132</v>
      </c>
      <c r="AU452" s="226" t="s">
        <v>81</v>
      </c>
      <c r="AY452" s="20" t="s">
        <v>130</v>
      </c>
      <c r="BE452" s="227">
        <f>IF(N452="základní",J452,0)</f>
        <v>0</v>
      </c>
      <c r="BF452" s="227">
        <f>IF(N452="snížená",J452,0)</f>
        <v>0</v>
      </c>
      <c r="BG452" s="227">
        <f>IF(N452="zákl. přenesená",J452,0)</f>
        <v>0</v>
      </c>
      <c r="BH452" s="227">
        <f>IF(N452="sníž. přenesená",J452,0)</f>
        <v>0</v>
      </c>
      <c r="BI452" s="227">
        <f>IF(N452="nulová",J452,0)</f>
        <v>0</v>
      </c>
      <c r="BJ452" s="20" t="s">
        <v>79</v>
      </c>
      <c r="BK452" s="227">
        <f>ROUND(I452*H452,2)</f>
        <v>0</v>
      </c>
      <c r="BL452" s="20" t="s">
        <v>137</v>
      </c>
      <c r="BM452" s="226" t="s">
        <v>591</v>
      </c>
    </row>
    <row r="453" s="2" customFormat="1">
      <c r="A453" s="41"/>
      <c r="B453" s="42"/>
      <c r="C453" s="43"/>
      <c r="D453" s="228" t="s">
        <v>139</v>
      </c>
      <c r="E453" s="43"/>
      <c r="F453" s="229" t="s">
        <v>592</v>
      </c>
      <c r="G453" s="43"/>
      <c r="H453" s="43"/>
      <c r="I453" s="230"/>
      <c r="J453" s="43"/>
      <c r="K453" s="43"/>
      <c r="L453" s="47"/>
      <c r="M453" s="231"/>
      <c r="N453" s="232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139</v>
      </c>
      <c r="AU453" s="20" t="s">
        <v>81</v>
      </c>
    </row>
    <row r="454" s="2" customFormat="1">
      <c r="A454" s="41"/>
      <c r="B454" s="42"/>
      <c r="C454" s="43"/>
      <c r="D454" s="233" t="s">
        <v>141</v>
      </c>
      <c r="E454" s="43"/>
      <c r="F454" s="234" t="s">
        <v>593</v>
      </c>
      <c r="G454" s="43"/>
      <c r="H454" s="43"/>
      <c r="I454" s="230"/>
      <c r="J454" s="43"/>
      <c r="K454" s="43"/>
      <c r="L454" s="47"/>
      <c r="M454" s="231"/>
      <c r="N454" s="232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141</v>
      </c>
      <c r="AU454" s="20" t="s">
        <v>81</v>
      </c>
    </row>
    <row r="455" s="13" customFormat="1">
      <c r="A455" s="13"/>
      <c r="B455" s="235"/>
      <c r="C455" s="236"/>
      <c r="D455" s="228" t="s">
        <v>143</v>
      </c>
      <c r="E455" s="237" t="s">
        <v>28</v>
      </c>
      <c r="F455" s="238" t="s">
        <v>268</v>
      </c>
      <c r="G455" s="236"/>
      <c r="H455" s="239">
        <v>19</v>
      </c>
      <c r="I455" s="240"/>
      <c r="J455" s="236"/>
      <c r="K455" s="236"/>
      <c r="L455" s="241"/>
      <c r="M455" s="242"/>
      <c r="N455" s="243"/>
      <c r="O455" s="243"/>
      <c r="P455" s="243"/>
      <c r="Q455" s="243"/>
      <c r="R455" s="243"/>
      <c r="S455" s="243"/>
      <c r="T455" s="24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5" t="s">
        <v>143</v>
      </c>
      <c r="AU455" s="245" t="s">
        <v>81</v>
      </c>
      <c r="AV455" s="13" t="s">
        <v>81</v>
      </c>
      <c r="AW455" s="13" t="s">
        <v>34</v>
      </c>
      <c r="AX455" s="13" t="s">
        <v>72</v>
      </c>
      <c r="AY455" s="245" t="s">
        <v>130</v>
      </c>
    </row>
    <row r="456" s="14" customFormat="1">
      <c r="A456" s="14"/>
      <c r="B456" s="246"/>
      <c r="C456" s="247"/>
      <c r="D456" s="228" t="s">
        <v>143</v>
      </c>
      <c r="E456" s="248" t="s">
        <v>28</v>
      </c>
      <c r="F456" s="249" t="s">
        <v>172</v>
      </c>
      <c r="G456" s="247"/>
      <c r="H456" s="250">
        <v>19</v>
      </c>
      <c r="I456" s="251"/>
      <c r="J456" s="247"/>
      <c r="K456" s="247"/>
      <c r="L456" s="252"/>
      <c r="M456" s="253"/>
      <c r="N456" s="254"/>
      <c r="O456" s="254"/>
      <c r="P456" s="254"/>
      <c r="Q456" s="254"/>
      <c r="R456" s="254"/>
      <c r="S456" s="254"/>
      <c r="T456" s="25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6" t="s">
        <v>143</v>
      </c>
      <c r="AU456" s="256" t="s">
        <v>81</v>
      </c>
      <c r="AV456" s="14" t="s">
        <v>137</v>
      </c>
      <c r="AW456" s="14" t="s">
        <v>34</v>
      </c>
      <c r="AX456" s="14" t="s">
        <v>79</v>
      </c>
      <c r="AY456" s="256" t="s">
        <v>130</v>
      </c>
    </row>
    <row r="457" s="2" customFormat="1" ht="21.75" customHeight="1">
      <c r="A457" s="41"/>
      <c r="B457" s="42"/>
      <c r="C457" s="279" t="s">
        <v>594</v>
      </c>
      <c r="D457" s="279" t="s">
        <v>326</v>
      </c>
      <c r="E457" s="280" t="s">
        <v>595</v>
      </c>
      <c r="F457" s="281" t="s">
        <v>596</v>
      </c>
      <c r="G457" s="282" t="s">
        <v>135</v>
      </c>
      <c r="H457" s="283">
        <v>19</v>
      </c>
      <c r="I457" s="284"/>
      <c r="J457" s="285">
        <f>ROUND(I457*H457,2)</f>
        <v>0</v>
      </c>
      <c r="K457" s="281" t="s">
        <v>136</v>
      </c>
      <c r="L457" s="286"/>
      <c r="M457" s="287" t="s">
        <v>28</v>
      </c>
      <c r="N457" s="288" t="s">
        <v>43</v>
      </c>
      <c r="O457" s="87"/>
      <c r="P457" s="224">
        <f>O457*H457</f>
        <v>0</v>
      </c>
      <c r="Q457" s="224">
        <v>0.19600000000000001</v>
      </c>
      <c r="R457" s="224">
        <f>Q457*H457</f>
        <v>3.7240000000000002</v>
      </c>
      <c r="S457" s="224">
        <v>0</v>
      </c>
      <c r="T457" s="225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26" t="s">
        <v>186</v>
      </c>
      <c r="AT457" s="226" t="s">
        <v>326</v>
      </c>
      <c r="AU457" s="226" t="s">
        <v>81</v>
      </c>
      <c r="AY457" s="20" t="s">
        <v>130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20" t="s">
        <v>79</v>
      </c>
      <c r="BK457" s="227">
        <f>ROUND(I457*H457,2)</f>
        <v>0</v>
      </c>
      <c r="BL457" s="20" t="s">
        <v>137</v>
      </c>
      <c r="BM457" s="226" t="s">
        <v>597</v>
      </c>
    </row>
    <row r="458" s="2" customFormat="1">
      <c r="A458" s="41"/>
      <c r="B458" s="42"/>
      <c r="C458" s="43"/>
      <c r="D458" s="228" t="s">
        <v>139</v>
      </c>
      <c r="E458" s="43"/>
      <c r="F458" s="229" t="s">
        <v>596</v>
      </c>
      <c r="G458" s="43"/>
      <c r="H458" s="43"/>
      <c r="I458" s="230"/>
      <c r="J458" s="43"/>
      <c r="K458" s="43"/>
      <c r="L458" s="47"/>
      <c r="M458" s="231"/>
      <c r="N458" s="232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139</v>
      </c>
      <c r="AU458" s="20" t="s">
        <v>81</v>
      </c>
    </row>
    <row r="459" s="13" customFormat="1">
      <c r="A459" s="13"/>
      <c r="B459" s="235"/>
      <c r="C459" s="236"/>
      <c r="D459" s="228" t="s">
        <v>143</v>
      </c>
      <c r="E459" s="237" t="s">
        <v>28</v>
      </c>
      <c r="F459" s="238" t="s">
        <v>268</v>
      </c>
      <c r="G459" s="236"/>
      <c r="H459" s="239">
        <v>19</v>
      </c>
      <c r="I459" s="240"/>
      <c r="J459" s="236"/>
      <c r="K459" s="236"/>
      <c r="L459" s="241"/>
      <c r="M459" s="242"/>
      <c r="N459" s="243"/>
      <c r="O459" s="243"/>
      <c r="P459" s="243"/>
      <c r="Q459" s="243"/>
      <c r="R459" s="243"/>
      <c r="S459" s="243"/>
      <c r="T459" s="24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5" t="s">
        <v>143</v>
      </c>
      <c r="AU459" s="245" t="s">
        <v>81</v>
      </c>
      <c r="AV459" s="13" t="s">
        <v>81</v>
      </c>
      <c r="AW459" s="13" t="s">
        <v>34</v>
      </c>
      <c r="AX459" s="13" t="s">
        <v>79</v>
      </c>
      <c r="AY459" s="245" t="s">
        <v>130</v>
      </c>
    </row>
    <row r="460" s="2" customFormat="1" ht="24.15" customHeight="1">
      <c r="A460" s="41"/>
      <c r="B460" s="42"/>
      <c r="C460" s="215" t="s">
        <v>598</v>
      </c>
      <c r="D460" s="215" t="s">
        <v>132</v>
      </c>
      <c r="E460" s="216" t="s">
        <v>599</v>
      </c>
      <c r="F460" s="217" t="s">
        <v>600</v>
      </c>
      <c r="G460" s="218" t="s">
        <v>167</v>
      </c>
      <c r="H460" s="219">
        <v>737</v>
      </c>
      <c r="I460" s="220"/>
      <c r="J460" s="221">
        <f>ROUND(I460*H460,2)</f>
        <v>0</v>
      </c>
      <c r="K460" s="217" t="s">
        <v>136</v>
      </c>
      <c r="L460" s="47"/>
      <c r="M460" s="222" t="s">
        <v>28</v>
      </c>
      <c r="N460" s="223" t="s">
        <v>43</v>
      </c>
      <c r="O460" s="87"/>
      <c r="P460" s="224">
        <f>O460*H460</f>
        <v>0</v>
      </c>
      <c r="Q460" s="224">
        <v>0.00012999999999999999</v>
      </c>
      <c r="R460" s="224">
        <f>Q460*H460</f>
        <v>0.095809999999999992</v>
      </c>
      <c r="S460" s="224">
        <v>0</v>
      </c>
      <c r="T460" s="225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6" t="s">
        <v>137</v>
      </c>
      <c r="AT460" s="226" t="s">
        <v>132</v>
      </c>
      <c r="AU460" s="226" t="s">
        <v>81</v>
      </c>
      <c r="AY460" s="20" t="s">
        <v>130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20" t="s">
        <v>79</v>
      </c>
      <c r="BK460" s="227">
        <f>ROUND(I460*H460,2)</f>
        <v>0</v>
      </c>
      <c r="BL460" s="20" t="s">
        <v>137</v>
      </c>
      <c r="BM460" s="226" t="s">
        <v>601</v>
      </c>
    </row>
    <row r="461" s="2" customFormat="1">
      <c r="A461" s="41"/>
      <c r="B461" s="42"/>
      <c r="C461" s="43"/>
      <c r="D461" s="228" t="s">
        <v>139</v>
      </c>
      <c r="E461" s="43"/>
      <c r="F461" s="229" t="s">
        <v>602</v>
      </c>
      <c r="G461" s="43"/>
      <c r="H461" s="43"/>
      <c r="I461" s="230"/>
      <c r="J461" s="43"/>
      <c r="K461" s="43"/>
      <c r="L461" s="47"/>
      <c r="M461" s="231"/>
      <c r="N461" s="232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139</v>
      </c>
      <c r="AU461" s="20" t="s">
        <v>81</v>
      </c>
    </row>
    <row r="462" s="2" customFormat="1">
      <c r="A462" s="41"/>
      <c r="B462" s="42"/>
      <c r="C462" s="43"/>
      <c r="D462" s="233" t="s">
        <v>141</v>
      </c>
      <c r="E462" s="43"/>
      <c r="F462" s="234" t="s">
        <v>603</v>
      </c>
      <c r="G462" s="43"/>
      <c r="H462" s="43"/>
      <c r="I462" s="230"/>
      <c r="J462" s="43"/>
      <c r="K462" s="43"/>
      <c r="L462" s="47"/>
      <c r="M462" s="231"/>
      <c r="N462" s="232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141</v>
      </c>
      <c r="AU462" s="20" t="s">
        <v>81</v>
      </c>
    </row>
    <row r="463" s="13" customFormat="1">
      <c r="A463" s="13"/>
      <c r="B463" s="235"/>
      <c r="C463" s="236"/>
      <c r="D463" s="228" t="s">
        <v>143</v>
      </c>
      <c r="E463" s="237" t="s">
        <v>28</v>
      </c>
      <c r="F463" s="238" t="s">
        <v>604</v>
      </c>
      <c r="G463" s="236"/>
      <c r="H463" s="239">
        <v>737</v>
      </c>
      <c r="I463" s="240"/>
      <c r="J463" s="236"/>
      <c r="K463" s="236"/>
      <c r="L463" s="241"/>
      <c r="M463" s="242"/>
      <c r="N463" s="243"/>
      <c r="O463" s="243"/>
      <c r="P463" s="243"/>
      <c r="Q463" s="243"/>
      <c r="R463" s="243"/>
      <c r="S463" s="243"/>
      <c r="T463" s="24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5" t="s">
        <v>143</v>
      </c>
      <c r="AU463" s="245" t="s">
        <v>81</v>
      </c>
      <c r="AV463" s="13" t="s">
        <v>81</v>
      </c>
      <c r="AW463" s="13" t="s">
        <v>34</v>
      </c>
      <c r="AX463" s="13" t="s">
        <v>72</v>
      </c>
      <c r="AY463" s="245" t="s">
        <v>130</v>
      </c>
    </row>
    <row r="464" s="14" customFormat="1">
      <c r="A464" s="14"/>
      <c r="B464" s="246"/>
      <c r="C464" s="247"/>
      <c r="D464" s="228" t="s">
        <v>143</v>
      </c>
      <c r="E464" s="248" t="s">
        <v>28</v>
      </c>
      <c r="F464" s="249" t="s">
        <v>172</v>
      </c>
      <c r="G464" s="247"/>
      <c r="H464" s="250">
        <v>737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6" t="s">
        <v>143</v>
      </c>
      <c r="AU464" s="256" t="s">
        <v>81</v>
      </c>
      <c r="AV464" s="14" t="s">
        <v>137</v>
      </c>
      <c r="AW464" s="14" t="s">
        <v>34</v>
      </c>
      <c r="AX464" s="14" t="s">
        <v>79</v>
      </c>
      <c r="AY464" s="256" t="s">
        <v>130</v>
      </c>
    </row>
    <row r="465" s="2" customFormat="1" ht="24.15" customHeight="1">
      <c r="A465" s="41"/>
      <c r="B465" s="42"/>
      <c r="C465" s="215" t="s">
        <v>605</v>
      </c>
      <c r="D465" s="215" t="s">
        <v>132</v>
      </c>
      <c r="E465" s="216" t="s">
        <v>606</v>
      </c>
      <c r="F465" s="217" t="s">
        <v>607</v>
      </c>
      <c r="G465" s="218" t="s">
        <v>135</v>
      </c>
      <c r="H465" s="219">
        <v>2</v>
      </c>
      <c r="I465" s="220"/>
      <c r="J465" s="221">
        <f>ROUND(I465*H465,2)</f>
        <v>0</v>
      </c>
      <c r="K465" s="217" t="s">
        <v>28</v>
      </c>
      <c r="L465" s="47"/>
      <c r="M465" s="222" t="s">
        <v>28</v>
      </c>
      <c r="N465" s="223" t="s">
        <v>43</v>
      </c>
      <c r="O465" s="87"/>
      <c r="P465" s="224">
        <f>O465*H465</f>
        <v>0</v>
      </c>
      <c r="Q465" s="224">
        <v>0</v>
      </c>
      <c r="R465" s="224">
        <f>Q465*H465</f>
        <v>0</v>
      </c>
      <c r="S465" s="224">
        <v>0</v>
      </c>
      <c r="T465" s="225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26" t="s">
        <v>137</v>
      </c>
      <c r="AT465" s="226" t="s">
        <v>132</v>
      </c>
      <c r="AU465" s="226" t="s">
        <v>81</v>
      </c>
      <c r="AY465" s="20" t="s">
        <v>130</v>
      </c>
      <c r="BE465" s="227">
        <f>IF(N465="základní",J465,0)</f>
        <v>0</v>
      </c>
      <c r="BF465" s="227">
        <f>IF(N465="snížená",J465,0)</f>
        <v>0</v>
      </c>
      <c r="BG465" s="227">
        <f>IF(N465="zákl. přenesená",J465,0)</f>
        <v>0</v>
      </c>
      <c r="BH465" s="227">
        <f>IF(N465="sníž. přenesená",J465,0)</f>
        <v>0</v>
      </c>
      <c r="BI465" s="227">
        <f>IF(N465="nulová",J465,0)</f>
        <v>0</v>
      </c>
      <c r="BJ465" s="20" t="s">
        <v>79</v>
      </c>
      <c r="BK465" s="227">
        <f>ROUND(I465*H465,2)</f>
        <v>0</v>
      </c>
      <c r="BL465" s="20" t="s">
        <v>137</v>
      </c>
      <c r="BM465" s="226" t="s">
        <v>608</v>
      </c>
    </row>
    <row r="466" s="2" customFormat="1">
      <c r="A466" s="41"/>
      <c r="B466" s="42"/>
      <c r="C466" s="43"/>
      <c r="D466" s="228" t="s">
        <v>139</v>
      </c>
      <c r="E466" s="43"/>
      <c r="F466" s="229" t="s">
        <v>607</v>
      </c>
      <c r="G466" s="43"/>
      <c r="H466" s="43"/>
      <c r="I466" s="230"/>
      <c r="J466" s="43"/>
      <c r="K466" s="43"/>
      <c r="L466" s="47"/>
      <c r="M466" s="231"/>
      <c r="N466" s="232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139</v>
      </c>
      <c r="AU466" s="20" t="s">
        <v>81</v>
      </c>
    </row>
    <row r="467" s="13" customFormat="1">
      <c r="A467" s="13"/>
      <c r="B467" s="235"/>
      <c r="C467" s="236"/>
      <c r="D467" s="228" t="s">
        <v>143</v>
      </c>
      <c r="E467" s="237" t="s">
        <v>28</v>
      </c>
      <c r="F467" s="238" t="s">
        <v>609</v>
      </c>
      <c r="G467" s="236"/>
      <c r="H467" s="239">
        <v>2</v>
      </c>
      <c r="I467" s="240"/>
      <c r="J467" s="236"/>
      <c r="K467" s="236"/>
      <c r="L467" s="241"/>
      <c r="M467" s="242"/>
      <c r="N467" s="243"/>
      <c r="O467" s="243"/>
      <c r="P467" s="243"/>
      <c r="Q467" s="243"/>
      <c r="R467" s="243"/>
      <c r="S467" s="243"/>
      <c r="T467" s="24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5" t="s">
        <v>143</v>
      </c>
      <c r="AU467" s="245" t="s">
        <v>81</v>
      </c>
      <c r="AV467" s="13" t="s">
        <v>81</v>
      </c>
      <c r="AW467" s="13" t="s">
        <v>34</v>
      </c>
      <c r="AX467" s="13" t="s">
        <v>79</v>
      </c>
      <c r="AY467" s="245" t="s">
        <v>130</v>
      </c>
    </row>
    <row r="468" s="12" customFormat="1" ht="22.8" customHeight="1">
      <c r="A468" s="12"/>
      <c r="B468" s="199"/>
      <c r="C468" s="200"/>
      <c r="D468" s="201" t="s">
        <v>71</v>
      </c>
      <c r="E468" s="213" t="s">
        <v>194</v>
      </c>
      <c r="F468" s="213" t="s">
        <v>610</v>
      </c>
      <c r="G468" s="200"/>
      <c r="H468" s="200"/>
      <c r="I468" s="203"/>
      <c r="J468" s="214">
        <f>BK468</f>
        <v>0</v>
      </c>
      <c r="K468" s="200"/>
      <c r="L468" s="205"/>
      <c r="M468" s="206"/>
      <c r="N468" s="207"/>
      <c r="O468" s="207"/>
      <c r="P468" s="208">
        <f>P469+SUM(P470:P478)</f>
        <v>0</v>
      </c>
      <c r="Q468" s="207"/>
      <c r="R468" s="208">
        <f>R469+SUM(R470:R478)</f>
        <v>0.42907399999999996</v>
      </c>
      <c r="S468" s="207"/>
      <c r="T468" s="209">
        <f>T469+SUM(T470:T478)</f>
        <v>539.44000000000005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10" t="s">
        <v>79</v>
      </c>
      <c r="AT468" s="211" t="s">
        <v>71</v>
      </c>
      <c r="AU468" s="211" t="s">
        <v>79</v>
      </c>
      <c r="AY468" s="210" t="s">
        <v>130</v>
      </c>
      <c r="BK468" s="212">
        <f>BK469+SUM(BK470:BK478)</f>
        <v>0</v>
      </c>
    </row>
    <row r="469" s="2" customFormat="1" ht="33" customHeight="1">
      <c r="A469" s="41"/>
      <c r="B469" s="42"/>
      <c r="C469" s="215" t="s">
        <v>611</v>
      </c>
      <c r="D469" s="215" t="s">
        <v>132</v>
      </c>
      <c r="E469" s="216" t="s">
        <v>612</v>
      </c>
      <c r="F469" s="217" t="s">
        <v>613</v>
      </c>
      <c r="G469" s="218" t="s">
        <v>167</v>
      </c>
      <c r="H469" s="219">
        <v>703.39999999999998</v>
      </c>
      <c r="I469" s="220"/>
      <c r="J469" s="221">
        <f>ROUND(I469*H469,2)</f>
        <v>0</v>
      </c>
      <c r="K469" s="217" t="s">
        <v>136</v>
      </c>
      <c r="L469" s="47"/>
      <c r="M469" s="222" t="s">
        <v>28</v>
      </c>
      <c r="N469" s="223" t="s">
        <v>43</v>
      </c>
      <c r="O469" s="87"/>
      <c r="P469" s="224">
        <f>O469*H469</f>
        <v>0</v>
      </c>
      <c r="Q469" s="224">
        <v>0.00060999999999999997</v>
      </c>
      <c r="R469" s="224">
        <f>Q469*H469</f>
        <v>0.42907399999999996</v>
      </c>
      <c r="S469" s="224">
        <v>0</v>
      </c>
      <c r="T469" s="225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26" t="s">
        <v>137</v>
      </c>
      <c r="AT469" s="226" t="s">
        <v>132</v>
      </c>
      <c r="AU469" s="226" t="s">
        <v>81</v>
      </c>
      <c r="AY469" s="20" t="s">
        <v>130</v>
      </c>
      <c r="BE469" s="227">
        <f>IF(N469="základní",J469,0)</f>
        <v>0</v>
      </c>
      <c r="BF469" s="227">
        <f>IF(N469="snížená",J469,0)</f>
        <v>0</v>
      </c>
      <c r="BG469" s="227">
        <f>IF(N469="zákl. přenesená",J469,0)</f>
        <v>0</v>
      </c>
      <c r="BH469" s="227">
        <f>IF(N469="sníž. přenesená",J469,0)</f>
        <v>0</v>
      </c>
      <c r="BI469" s="227">
        <f>IF(N469="nulová",J469,0)</f>
        <v>0</v>
      </c>
      <c r="BJ469" s="20" t="s">
        <v>79</v>
      </c>
      <c r="BK469" s="227">
        <f>ROUND(I469*H469,2)</f>
        <v>0</v>
      </c>
      <c r="BL469" s="20" t="s">
        <v>137</v>
      </c>
      <c r="BM469" s="226" t="s">
        <v>614</v>
      </c>
    </row>
    <row r="470" s="2" customFormat="1">
      <c r="A470" s="41"/>
      <c r="B470" s="42"/>
      <c r="C470" s="43"/>
      <c r="D470" s="228" t="s">
        <v>139</v>
      </c>
      <c r="E470" s="43"/>
      <c r="F470" s="229" t="s">
        <v>615</v>
      </c>
      <c r="G470" s="43"/>
      <c r="H470" s="43"/>
      <c r="I470" s="230"/>
      <c r="J470" s="43"/>
      <c r="K470" s="43"/>
      <c r="L470" s="47"/>
      <c r="M470" s="231"/>
      <c r="N470" s="232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139</v>
      </c>
      <c r="AU470" s="20" t="s">
        <v>81</v>
      </c>
    </row>
    <row r="471" s="2" customFormat="1">
      <c r="A471" s="41"/>
      <c r="B471" s="42"/>
      <c r="C471" s="43"/>
      <c r="D471" s="233" t="s">
        <v>141</v>
      </c>
      <c r="E471" s="43"/>
      <c r="F471" s="234" t="s">
        <v>616</v>
      </c>
      <c r="G471" s="43"/>
      <c r="H471" s="43"/>
      <c r="I471" s="230"/>
      <c r="J471" s="43"/>
      <c r="K471" s="43"/>
      <c r="L471" s="47"/>
      <c r="M471" s="231"/>
      <c r="N471" s="232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141</v>
      </c>
      <c r="AU471" s="20" t="s">
        <v>81</v>
      </c>
    </row>
    <row r="472" s="13" customFormat="1">
      <c r="A472" s="13"/>
      <c r="B472" s="235"/>
      <c r="C472" s="236"/>
      <c r="D472" s="228" t="s">
        <v>143</v>
      </c>
      <c r="E472" s="237" t="s">
        <v>28</v>
      </c>
      <c r="F472" s="238" t="s">
        <v>617</v>
      </c>
      <c r="G472" s="236"/>
      <c r="H472" s="239">
        <v>703.39999999999998</v>
      </c>
      <c r="I472" s="240"/>
      <c r="J472" s="236"/>
      <c r="K472" s="236"/>
      <c r="L472" s="241"/>
      <c r="M472" s="242"/>
      <c r="N472" s="243"/>
      <c r="O472" s="243"/>
      <c r="P472" s="243"/>
      <c r="Q472" s="243"/>
      <c r="R472" s="243"/>
      <c r="S472" s="243"/>
      <c r="T472" s="24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5" t="s">
        <v>143</v>
      </c>
      <c r="AU472" s="245" t="s">
        <v>81</v>
      </c>
      <c r="AV472" s="13" t="s">
        <v>81</v>
      </c>
      <c r="AW472" s="13" t="s">
        <v>34</v>
      </c>
      <c r="AX472" s="13" t="s">
        <v>72</v>
      </c>
      <c r="AY472" s="245" t="s">
        <v>130</v>
      </c>
    </row>
    <row r="473" s="14" customFormat="1">
      <c r="A473" s="14"/>
      <c r="B473" s="246"/>
      <c r="C473" s="247"/>
      <c r="D473" s="228" t="s">
        <v>143</v>
      </c>
      <c r="E473" s="248" t="s">
        <v>28</v>
      </c>
      <c r="F473" s="249" t="s">
        <v>283</v>
      </c>
      <c r="G473" s="247"/>
      <c r="H473" s="250">
        <v>703.39999999999998</v>
      </c>
      <c r="I473" s="251"/>
      <c r="J473" s="247"/>
      <c r="K473" s="247"/>
      <c r="L473" s="252"/>
      <c r="M473" s="253"/>
      <c r="N473" s="254"/>
      <c r="O473" s="254"/>
      <c r="P473" s="254"/>
      <c r="Q473" s="254"/>
      <c r="R473" s="254"/>
      <c r="S473" s="254"/>
      <c r="T473" s="25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6" t="s">
        <v>143</v>
      </c>
      <c r="AU473" s="256" t="s">
        <v>81</v>
      </c>
      <c r="AV473" s="14" t="s">
        <v>137</v>
      </c>
      <c r="AW473" s="14" t="s">
        <v>34</v>
      </c>
      <c r="AX473" s="14" t="s">
        <v>79</v>
      </c>
      <c r="AY473" s="256" t="s">
        <v>130</v>
      </c>
    </row>
    <row r="474" s="2" customFormat="1" ht="16.5" customHeight="1">
      <c r="A474" s="41"/>
      <c r="B474" s="42"/>
      <c r="C474" s="215" t="s">
        <v>618</v>
      </c>
      <c r="D474" s="215" t="s">
        <v>132</v>
      </c>
      <c r="E474" s="216" t="s">
        <v>619</v>
      </c>
      <c r="F474" s="217" t="s">
        <v>620</v>
      </c>
      <c r="G474" s="218" t="s">
        <v>167</v>
      </c>
      <c r="H474" s="219">
        <v>703.39999999999998</v>
      </c>
      <c r="I474" s="220"/>
      <c r="J474" s="221">
        <f>ROUND(I474*H474,2)</f>
        <v>0</v>
      </c>
      <c r="K474" s="217" t="s">
        <v>136</v>
      </c>
      <c r="L474" s="47"/>
      <c r="M474" s="222" t="s">
        <v>28</v>
      </c>
      <c r="N474" s="223" t="s">
        <v>43</v>
      </c>
      <c r="O474" s="87"/>
      <c r="P474" s="224">
        <f>O474*H474</f>
        <v>0</v>
      </c>
      <c r="Q474" s="224">
        <v>0</v>
      </c>
      <c r="R474" s="224">
        <f>Q474*H474</f>
        <v>0</v>
      </c>
      <c r="S474" s="224">
        <v>0</v>
      </c>
      <c r="T474" s="225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26" t="s">
        <v>137</v>
      </c>
      <c r="AT474" s="226" t="s">
        <v>132</v>
      </c>
      <c r="AU474" s="226" t="s">
        <v>81</v>
      </c>
      <c r="AY474" s="20" t="s">
        <v>130</v>
      </c>
      <c r="BE474" s="227">
        <f>IF(N474="základní",J474,0)</f>
        <v>0</v>
      </c>
      <c r="BF474" s="227">
        <f>IF(N474="snížená",J474,0)</f>
        <v>0</v>
      </c>
      <c r="BG474" s="227">
        <f>IF(N474="zákl. přenesená",J474,0)</f>
        <v>0</v>
      </c>
      <c r="BH474" s="227">
        <f>IF(N474="sníž. přenesená",J474,0)</f>
        <v>0</v>
      </c>
      <c r="BI474" s="227">
        <f>IF(N474="nulová",J474,0)</f>
        <v>0</v>
      </c>
      <c r="BJ474" s="20" t="s">
        <v>79</v>
      </c>
      <c r="BK474" s="227">
        <f>ROUND(I474*H474,2)</f>
        <v>0</v>
      </c>
      <c r="BL474" s="20" t="s">
        <v>137</v>
      </c>
      <c r="BM474" s="226" t="s">
        <v>621</v>
      </c>
    </row>
    <row r="475" s="2" customFormat="1">
      <c r="A475" s="41"/>
      <c r="B475" s="42"/>
      <c r="C475" s="43"/>
      <c r="D475" s="228" t="s">
        <v>139</v>
      </c>
      <c r="E475" s="43"/>
      <c r="F475" s="229" t="s">
        <v>622</v>
      </c>
      <c r="G475" s="43"/>
      <c r="H475" s="43"/>
      <c r="I475" s="230"/>
      <c r="J475" s="43"/>
      <c r="K475" s="43"/>
      <c r="L475" s="47"/>
      <c r="M475" s="231"/>
      <c r="N475" s="232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139</v>
      </c>
      <c r="AU475" s="20" t="s">
        <v>81</v>
      </c>
    </row>
    <row r="476" s="2" customFormat="1">
      <c r="A476" s="41"/>
      <c r="B476" s="42"/>
      <c r="C476" s="43"/>
      <c r="D476" s="233" t="s">
        <v>141</v>
      </c>
      <c r="E476" s="43"/>
      <c r="F476" s="234" t="s">
        <v>623</v>
      </c>
      <c r="G476" s="43"/>
      <c r="H476" s="43"/>
      <c r="I476" s="230"/>
      <c r="J476" s="43"/>
      <c r="K476" s="43"/>
      <c r="L476" s="47"/>
      <c r="M476" s="231"/>
      <c r="N476" s="232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141</v>
      </c>
      <c r="AU476" s="20" t="s">
        <v>81</v>
      </c>
    </row>
    <row r="477" s="13" customFormat="1">
      <c r="A477" s="13"/>
      <c r="B477" s="235"/>
      <c r="C477" s="236"/>
      <c r="D477" s="228" t="s">
        <v>143</v>
      </c>
      <c r="E477" s="237" t="s">
        <v>28</v>
      </c>
      <c r="F477" s="238" t="s">
        <v>617</v>
      </c>
      <c r="G477" s="236"/>
      <c r="H477" s="239">
        <v>703.39999999999998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5" t="s">
        <v>143</v>
      </c>
      <c r="AU477" s="245" t="s">
        <v>81</v>
      </c>
      <c r="AV477" s="13" t="s">
        <v>81</v>
      </c>
      <c r="AW477" s="13" t="s">
        <v>34</v>
      </c>
      <c r="AX477" s="13" t="s">
        <v>79</v>
      </c>
      <c r="AY477" s="245" t="s">
        <v>130</v>
      </c>
    </row>
    <row r="478" s="12" customFormat="1" ht="20.88" customHeight="1">
      <c r="A478" s="12"/>
      <c r="B478" s="199"/>
      <c r="C478" s="200"/>
      <c r="D478" s="201" t="s">
        <v>71</v>
      </c>
      <c r="E478" s="213" t="s">
        <v>582</v>
      </c>
      <c r="F478" s="213" t="s">
        <v>624</v>
      </c>
      <c r="G478" s="200"/>
      <c r="H478" s="200"/>
      <c r="I478" s="203"/>
      <c r="J478" s="214">
        <f>BK478</f>
        <v>0</v>
      </c>
      <c r="K478" s="200"/>
      <c r="L478" s="205"/>
      <c r="M478" s="206"/>
      <c r="N478" s="207"/>
      <c r="O478" s="207"/>
      <c r="P478" s="208">
        <f>SUM(P479:P491)</f>
        <v>0</v>
      </c>
      <c r="Q478" s="207"/>
      <c r="R478" s="208">
        <f>SUM(R479:R491)</f>
        <v>0</v>
      </c>
      <c r="S478" s="207"/>
      <c r="T478" s="209">
        <f>SUM(T479:T491)</f>
        <v>539.44000000000005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10" t="s">
        <v>79</v>
      </c>
      <c r="AT478" s="211" t="s">
        <v>71</v>
      </c>
      <c r="AU478" s="211" t="s">
        <v>81</v>
      </c>
      <c r="AY478" s="210" t="s">
        <v>130</v>
      </c>
      <c r="BK478" s="212">
        <f>SUM(BK479:BK491)</f>
        <v>0</v>
      </c>
    </row>
    <row r="479" s="2" customFormat="1" ht="24.15" customHeight="1">
      <c r="A479" s="41"/>
      <c r="B479" s="42"/>
      <c r="C479" s="215" t="s">
        <v>625</v>
      </c>
      <c r="D479" s="215" t="s">
        <v>132</v>
      </c>
      <c r="E479" s="216" t="s">
        <v>626</v>
      </c>
      <c r="F479" s="217" t="s">
        <v>627</v>
      </c>
      <c r="G479" s="218" t="s">
        <v>189</v>
      </c>
      <c r="H479" s="219">
        <v>702.79999999999995</v>
      </c>
      <c r="I479" s="220"/>
      <c r="J479" s="221">
        <f>ROUND(I479*H479,2)</f>
        <v>0</v>
      </c>
      <c r="K479" s="217" t="s">
        <v>136</v>
      </c>
      <c r="L479" s="47"/>
      <c r="M479" s="222" t="s">
        <v>28</v>
      </c>
      <c r="N479" s="223" t="s">
        <v>43</v>
      </c>
      <c r="O479" s="87"/>
      <c r="P479" s="224">
        <f>O479*H479</f>
        <v>0</v>
      </c>
      <c r="Q479" s="224">
        <v>0</v>
      </c>
      <c r="R479" s="224">
        <f>Q479*H479</f>
        <v>0</v>
      </c>
      <c r="S479" s="224">
        <v>0.44</v>
      </c>
      <c r="T479" s="225">
        <f>S479*H479</f>
        <v>309.23199999999997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26" t="s">
        <v>137</v>
      </c>
      <c r="AT479" s="226" t="s">
        <v>132</v>
      </c>
      <c r="AU479" s="226" t="s">
        <v>149</v>
      </c>
      <c r="AY479" s="20" t="s">
        <v>130</v>
      </c>
      <c r="BE479" s="227">
        <f>IF(N479="základní",J479,0)</f>
        <v>0</v>
      </c>
      <c r="BF479" s="227">
        <f>IF(N479="snížená",J479,0)</f>
        <v>0</v>
      </c>
      <c r="BG479" s="227">
        <f>IF(N479="zákl. přenesená",J479,0)</f>
        <v>0</v>
      </c>
      <c r="BH479" s="227">
        <f>IF(N479="sníž. přenesená",J479,0)</f>
        <v>0</v>
      </c>
      <c r="BI479" s="227">
        <f>IF(N479="nulová",J479,0)</f>
        <v>0</v>
      </c>
      <c r="BJ479" s="20" t="s">
        <v>79</v>
      </c>
      <c r="BK479" s="227">
        <f>ROUND(I479*H479,2)</f>
        <v>0</v>
      </c>
      <c r="BL479" s="20" t="s">
        <v>137</v>
      </c>
      <c r="BM479" s="226" t="s">
        <v>628</v>
      </c>
    </row>
    <row r="480" s="2" customFormat="1">
      <c r="A480" s="41"/>
      <c r="B480" s="42"/>
      <c r="C480" s="43"/>
      <c r="D480" s="228" t="s">
        <v>139</v>
      </c>
      <c r="E480" s="43"/>
      <c r="F480" s="229" t="s">
        <v>629</v>
      </c>
      <c r="G480" s="43"/>
      <c r="H480" s="43"/>
      <c r="I480" s="230"/>
      <c r="J480" s="43"/>
      <c r="K480" s="43"/>
      <c r="L480" s="47"/>
      <c r="M480" s="231"/>
      <c r="N480" s="232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139</v>
      </c>
      <c r="AU480" s="20" t="s">
        <v>149</v>
      </c>
    </row>
    <row r="481" s="2" customFormat="1">
      <c r="A481" s="41"/>
      <c r="B481" s="42"/>
      <c r="C481" s="43"/>
      <c r="D481" s="233" t="s">
        <v>141</v>
      </c>
      <c r="E481" s="43"/>
      <c r="F481" s="234" t="s">
        <v>630</v>
      </c>
      <c r="G481" s="43"/>
      <c r="H481" s="43"/>
      <c r="I481" s="230"/>
      <c r="J481" s="43"/>
      <c r="K481" s="43"/>
      <c r="L481" s="47"/>
      <c r="M481" s="231"/>
      <c r="N481" s="232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141</v>
      </c>
      <c r="AU481" s="20" t="s">
        <v>149</v>
      </c>
    </row>
    <row r="482" s="13" customFormat="1">
      <c r="A482" s="13"/>
      <c r="B482" s="235"/>
      <c r="C482" s="236"/>
      <c r="D482" s="228" t="s">
        <v>143</v>
      </c>
      <c r="E482" s="237" t="s">
        <v>28</v>
      </c>
      <c r="F482" s="238" t="s">
        <v>435</v>
      </c>
      <c r="G482" s="236"/>
      <c r="H482" s="239">
        <v>684.79999999999995</v>
      </c>
      <c r="I482" s="240"/>
      <c r="J482" s="236"/>
      <c r="K482" s="236"/>
      <c r="L482" s="241"/>
      <c r="M482" s="242"/>
      <c r="N482" s="243"/>
      <c r="O482" s="243"/>
      <c r="P482" s="243"/>
      <c r="Q482" s="243"/>
      <c r="R482" s="243"/>
      <c r="S482" s="243"/>
      <c r="T482" s="24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5" t="s">
        <v>143</v>
      </c>
      <c r="AU482" s="245" t="s">
        <v>149</v>
      </c>
      <c r="AV482" s="13" t="s">
        <v>81</v>
      </c>
      <c r="AW482" s="13" t="s">
        <v>34</v>
      </c>
      <c r="AX482" s="13" t="s">
        <v>72</v>
      </c>
      <c r="AY482" s="245" t="s">
        <v>130</v>
      </c>
    </row>
    <row r="483" s="13" customFormat="1">
      <c r="A483" s="13"/>
      <c r="B483" s="235"/>
      <c r="C483" s="236"/>
      <c r="D483" s="228" t="s">
        <v>143</v>
      </c>
      <c r="E483" s="237" t="s">
        <v>28</v>
      </c>
      <c r="F483" s="238" t="s">
        <v>436</v>
      </c>
      <c r="G483" s="236"/>
      <c r="H483" s="239">
        <v>12.800000000000001</v>
      </c>
      <c r="I483" s="240"/>
      <c r="J483" s="236"/>
      <c r="K483" s="236"/>
      <c r="L483" s="241"/>
      <c r="M483" s="242"/>
      <c r="N483" s="243"/>
      <c r="O483" s="243"/>
      <c r="P483" s="243"/>
      <c r="Q483" s="243"/>
      <c r="R483" s="243"/>
      <c r="S483" s="243"/>
      <c r="T483" s="24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5" t="s">
        <v>143</v>
      </c>
      <c r="AU483" s="245" t="s">
        <v>149</v>
      </c>
      <c r="AV483" s="13" t="s">
        <v>81</v>
      </c>
      <c r="AW483" s="13" t="s">
        <v>34</v>
      </c>
      <c r="AX483" s="13" t="s">
        <v>72</v>
      </c>
      <c r="AY483" s="245" t="s">
        <v>130</v>
      </c>
    </row>
    <row r="484" s="13" customFormat="1">
      <c r="A484" s="13"/>
      <c r="B484" s="235"/>
      <c r="C484" s="236"/>
      <c r="D484" s="228" t="s">
        <v>143</v>
      </c>
      <c r="E484" s="237" t="s">
        <v>28</v>
      </c>
      <c r="F484" s="238" t="s">
        <v>631</v>
      </c>
      <c r="G484" s="236"/>
      <c r="H484" s="239">
        <v>5.2000000000000002</v>
      </c>
      <c r="I484" s="240"/>
      <c r="J484" s="236"/>
      <c r="K484" s="236"/>
      <c r="L484" s="241"/>
      <c r="M484" s="242"/>
      <c r="N484" s="243"/>
      <c r="O484" s="243"/>
      <c r="P484" s="243"/>
      <c r="Q484" s="243"/>
      <c r="R484" s="243"/>
      <c r="S484" s="243"/>
      <c r="T484" s="24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5" t="s">
        <v>143</v>
      </c>
      <c r="AU484" s="245" t="s">
        <v>149</v>
      </c>
      <c r="AV484" s="13" t="s">
        <v>81</v>
      </c>
      <c r="AW484" s="13" t="s">
        <v>34</v>
      </c>
      <c r="AX484" s="13" t="s">
        <v>72</v>
      </c>
      <c r="AY484" s="245" t="s">
        <v>130</v>
      </c>
    </row>
    <row r="485" s="14" customFormat="1">
      <c r="A485" s="14"/>
      <c r="B485" s="246"/>
      <c r="C485" s="247"/>
      <c r="D485" s="228" t="s">
        <v>143</v>
      </c>
      <c r="E485" s="248" t="s">
        <v>28</v>
      </c>
      <c r="F485" s="249" t="s">
        <v>283</v>
      </c>
      <c r="G485" s="247"/>
      <c r="H485" s="250">
        <v>702.79999999999995</v>
      </c>
      <c r="I485" s="251"/>
      <c r="J485" s="247"/>
      <c r="K485" s="247"/>
      <c r="L485" s="252"/>
      <c r="M485" s="253"/>
      <c r="N485" s="254"/>
      <c r="O485" s="254"/>
      <c r="P485" s="254"/>
      <c r="Q485" s="254"/>
      <c r="R485" s="254"/>
      <c r="S485" s="254"/>
      <c r="T485" s="255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6" t="s">
        <v>143</v>
      </c>
      <c r="AU485" s="256" t="s">
        <v>149</v>
      </c>
      <c r="AV485" s="14" t="s">
        <v>137</v>
      </c>
      <c r="AW485" s="14" t="s">
        <v>34</v>
      </c>
      <c r="AX485" s="14" t="s">
        <v>79</v>
      </c>
      <c r="AY485" s="256" t="s">
        <v>130</v>
      </c>
    </row>
    <row r="486" s="2" customFormat="1" ht="24.15" customHeight="1">
      <c r="A486" s="41"/>
      <c r="B486" s="42"/>
      <c r="C486" s="215" t="s">
        <v>524</v>
      </c>
      <c r="D486" s="215" t="s">
        <v>132</v>
      </c>
      <c r="E486" s="216" t="s">
        <v>632</v>
      </c>
      <c r="F486" s="217" t="s">
        <v>633</v>
      </c>
      <c r="G486" s="218" t="s">
        <v>189</v>
      </c>
      <c r="H486" s="219">
        <v>1046.4000000000001</v>
      </c>
      <c r="I486" s="220"/>
      <c r="J486" s="221">
        <f>ROUND(I486*H486,2)</f>
        <v>0</v>
      </c>
      <c r="K486" s="217" t="s">
        <v>136</v>
      </c>
      <c r="L486" s="47"/>
      <c r="M486" s="222" t="s">
        <v>28</v>
      </c>
      <c r="N486" s="223" t="s">
        <v>43</v>
      </c>
      <c r="O486" s="87"/>
      <c r="P486" s="224">
        <f>O486*H486</f>
        <v>0</v>
      </c>
      <c r="Q486" s="224">
        <v>0</v>
      </c>
      <c r="R486" s="224">
        <f>Q486*H486</f>
        <v>0</v>
      </c>
      <c r="S486" s="224">
        <v>0.22</v>
      </c>
      <c r="T486" s="225">
        <f>S486*H486</f>
        <v>230.20800000000003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26" t="s">
        <v>137</v>
      </c>
      <c r="AT486" s="226" t="s">
        <v>132</v>
      </c>
      <c r="AU486" s="226" t="s">
        <v>149</v>
      </c>
      <c r="AY486" s="20" t="s">
        <v>130</v>
      </c>
      <c r="BE486" s="227">
        <f>IF(N486="základní",J486,0)</f>
        <v>0</v>
      </c>
      <c r="BF486" s="227">
        <f>IF(N486="snížená",J486,0)</f>
        <v>0</v>
      </c>
      <c r="BG486" s="227">
        <f>IF(N486="zákl. přenesená",J486,0)</f>
        <v>0</v>
      </c>
      <c r="BH486" s="227">
        <f>IF(N486="sníž. přenesená",J486,0)</f>
        <v>0</v>
      </c>
      <c r="BI486" s="227">
        <f>IF(N486="nulová",J486,0)</f>
        <v>0</v>
      </c>
      <c r="BJ486" s="20" t="s">
        <v>79</v>
      </c>
      <c r="BK486" s="227">
        <f>ROUND(I486*H486,2)</f>
        <v>0</v>
      </c>
      <c r="BL486" s="20" t="s">
        <v>137</v>
      </c>
      <c r="BM486" s="226" t="s">
        <v>634</v>
      </c>
    </row>
    <row r="487" s="2" customFormat="1">
      <c r="A487" s="41"/>
      <c r="B487" s="42"/>
      <c r="C487" s="43"/>
      <c r="D487" s="228" t="s">
        <v>139</v>
      </c>
      <c r="E487" s="43"/>
      <c r="F487" s="229" t="s">
        <v>635</v>
      </c>
      <c r="G487" s="43"/>
      <c r="H487" s="43"/>
      <c r="I487" s="230"/>
      <c r="J487" s="43"/>
      <c r="K487" s="43"/>
      <c r="L487" s="47"/>
      <c r="M487" s="231"/>
      <c r="N487" s="232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139</v>
      </c>
      <c r="AU487" s="20" t="s">
        <v>149</v>
      </c>
    </row>
    <row r="488" s="2" customFormat="1">
      <c r="A488" s="41"/>
      <c r="B488" s="42"/>
      <c r="C488" s="43"/>
      <c r="D488" s="233" t="s">
        <v>141</v>
      </c>
      <c r="E488" s="43"/>
      <c r="F488" s="234" t="s">
        <v>636</v>
      </c>
      <c r="G488" s="43"/>
      <c r="H488" s="43"/>
      <c r="I488" s="230"/>
      <c r="J488" s="43"/>
      <c r="K488" s="43"/>
      <c r="L488" s="47"/>
      <c r="M488" s="231"/>
      <c r="N488" s="232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141</v>
      </c>
      <c r="AU488" s="20" t="s">
        <v>149</v>
      </c>
    </row>
    <row r="489" s="13" customFormat="1">
      <c r="A489" s="13"/>
      <c r="B489" s="235"/>
      <c r="C489" s="236"/>
      <c r="D489" s="228" t="s">
        <v>143</v>
      </c>
      <c r="E489" s="237" t="s">
        <v>28</v>
      </c>
      <c r="F489" s="238" t="s">
        <v>443</v>
      </c>
      <c r="G489" s="236"/>
      <c r="H489" s="239">
        <v>1027.2000000000001</v>
      </c>
      <c r="I489" s="240"/>
      <c r="J489" s="236"/>
      <c r="K489" s="236"/>
      <c r="L489" s="241"/>
      <c r="M489" s="242"/>
      <c r="N489" s="243"/>
      <c r="O489" s="243"/>
      <c r="P489" s="243"/>
      <c r="Q489" s="243"/>
      <c r="R489" s="243"/>
      <c r="S489" s="243"/>
      <c r="T489" s="24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5" t="s">
        <v>143</v>
      </c>
      <c r="AU489" s="245" t="s">
        <v>149</v>
      </c>
      <c r="AV489" s="13" t="s">
        <v>81</v>
      </c>
      <c r="AW489" s="13" t="s">
        <v>34</v>
      </c>
      <c r="AX489" s="13" t="s">
        <v>72</v>
      </c>
      <c r="AY489" s="245" t="s">
        <v>130</v>
      </c>
    </row>
    <row r="490" s="13" customFormat="1">
      <c r="A490" s="13"/>
      <c r="B490" s="235"/>
      <c r="C490" s="236"/>
      <c r="D490" s="228" t="s">
        <v>143</v>
      </c>
      <c r="E490" s="237" t="s">
        <v>28</v>
      </c>
      <c r="F490" s="238" t="s">
        <v>444</v>
      </c>
      <c r="G490" s="236"/>
      <c r="H490" s="239">
        <v>19.199999999999999</v>
      </c>
      <c r="I490" s="240"/>
      <c r="J490" s="236"/>
      <c r="K490" s="236"/>
      <c r="L490" s="241"/>
      <c r="M490" s="242"/>
      <c r="N490" s="243"/>
      <c r="O490" s="243"/>
      <c r="P490" s="243"/>
      <c r="Q490" s="243"/>
      <c r="R490" s="243"/>
      <c r="S490" s="243"/>
      <c r="T490" s="24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5" t="s">
        <v>143</v>
      </c>
      <c r="AU490" s="245" t="s">
        <v>149</v>
      </c>
      <c r="AV490" s="13" t="s">
        <v>81</v>
      </c>
      <c r="AW490" s="13" t="s">
        <v>34</v>
      </c>
      <c r="AX490" s="13" t="s">
        <v>72</v>
      </c>
      <c r="AY490" s="245" t="s">
        <v>130</v>
      </c>
    </row>
    <row r="491" s="14" customFormat="1">
      <c r="A491" s="14"/>
      <c r="B491" s="246"/>
      <c r="C491" s="247"/>
      <c r="D491" s="228" t="s">
        <v>143</v>
      </c>
      <c r="E491" s="248" t="s">
        <v>28</v>
      </c>
      <c r="F491" s="249" t="s">
        <v>283</v>
      </c>
      <c r="G491" s="247"/>
      <c r="H491" s="250">
        <v>1046.4000000000001</v>
      </c>
      <c r="I491" s="251"/>
      <c r="J491" s="247"/>
      <c r="K491" s="247"/>
      <c r="L491" s="252"/>
      <c r="M491" s="253"/>
      <c r="N491" s="254"/>
      <c r="O491" s="254"/>
      <c r="P491" s="254"/>
      <c r="Q491" s="254"/>
      <c r="R491" s="254"/>
      <c r="S491" s="254"/>
      <c r="T491" s="255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6" t="s">
        <v>143</v>
      </c>
      <c r="AU491" s="256" t="s">
        <v>149</v>
      </c>
      <c r="AV491" s="14" t="s">
        <v>137</v>
      </c>
      <c r="AW491" s="14" t="s">
        <v>34</v>
      </c>
      <c r="AX491" s="14" t="s">
        <v>79</v>
      </c>
      <c r="AY491" s="256" t="s">
        <v>130</v>
      </c>
    </row>
    <row r="492" s="12" customFormat="1" ht="22.8" customHeight="1">
      <c r="A492" s="12"/>
      <c r="B492" s="199"/>
      <c r="C492" s="200"/>
      <c r="D492" s="201" t="s">
        <v>71</v>
      </c>
      <c r="E492" s="213" t="s">
        <v>637</v>
      </c>
      <c r="F492" s="213" t="s">
        <v>638</v>
      </c>
      <c r="G492" s="200"/>
      <c r="H492" s="200"/>
      <c r="I492" s="203"/>
      <c r="J492" s="214">
        <f>BK492</f>
        <v>0</v>
      </c>
      <c r="K492" s="200"/>
      <c r="L492" s="205"/>
      <c r="M492" s="206"/>
      <c r="N492" s="207"/>
      <c r="O492" s="207"/>
      <c r="P492" s="208">
        <f>SUM(P493:P524)</f>
        <v>0</v>
      </c>
      <c r="Q492" s="207"/>
      <c r="R492" s="208">
        <f>SUM(R493:R524)</f>
        <v>0</v>
      </c>
      <c r="S492" s="207"/>
      <c r="T492" s="209">
        <f>SUM(T493:T524)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10" t="s">
        <v>79</v>
      </c>
      <c r="AT492" s="211" t="s">
        <v>71</v>
      </c>
      <c r="AU492" s="211" t="s">
        <v>79</v>
      </c>
      <c r="AY492" s="210" t="s">
        <v>130</v>
      </c>
      <c r="BK492" s="212">
        <f>SUM(BK493:BK524)</f>
        <v>0</v>
      </c>
    </row>
    <row r="493" s="2" customFormat="1" ht="21.75" customHeight="1">
      <c r="A493" s="41"/>
      <c r="B493" s="42"/>
      <c r="C493" s="215" t="s">
        <v>639</v>
      </c>
      <c r="D493" s="215" t="s">
        <v>132</v>
      </c>
      <c r="E493" s="216" t="s">
        <v>640</v>
      </c>
      <c r="F493" s="217" t="s">
        <v>641</v>
      </c>
      <c r="G493" s="218" t="s">
        <v>302</v>
      </c>
      <c r="H493" s="219">
        <v>309.23200000000003</v>
      </c>
      <c r="I493" s="220"/>
      <c r="J493" s="221">
        <f>ROUND(I493*H493,2)</f>
        <v>0</v>
      </c>
      <c r="K493" s="217" t="s">
        <v>136</v>
      </c>
      <c r="L493" s="47"/>
      <c r="M493" s="222" t="s">
        <v>28</v>
      </c>
      <c r="N493" s="223" t="s">
        <v>43</v>
      </c>
      <c r="O493" s="87"/>
      <c r="P493" s="224">
        <f>O493*H493</f>
        <v>0</v>
      </c>
      <c r="Q493" s="224">
        <v>0</v>
      </c>
      <c r="R493" s="224">
        <f>Q493*H493</f>
        <v>0</v>
      </c>
      <c r="S493" s="224">
        <v>0</v>
      </c>
      <c r="T493" s="225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26" t="s">
        <v>137</v>
      </c>
      <c r="AT493" s="226" t="s">
        <v>132</v>
      </c>
      <c r="AU493" s="226" t="s">
        <v>81</v>
      </c>
      <c r="AY493" s="20" t="s">
        <v>130</v>
      </c>
      <c r="BE493" s="227">
        <f>IF(N493="základní",J493,0)</f>
        <v>0</v>
      </c>
      <c r="BF493" s="227">
        <f>IF(N493="snížená",J493,0)</f>
        <v>0</v>
      </c>
      <c r="BG493" s="227">
        <f>IF(N493="zákl. přenesená",J493,0)</f>
        <v>0</v>
      </c>
      <c r="BH493" s="227">
        <f>IF(N493="sníž. přenesená",J493,0)</f>
        <v>0</v>
      </c>
      <c r="BI493" s="227">
        <f>IF(N493="nulová",J493,0)</f>
        <v>0</v>
      </c>
      <c r="BJ493" s="20" t="s">
        <v>79</v>
      </c>
      <c r="BK493" s="227">
        <f>ROUND(I493*H493,2)</f>
        <v>0</v>
      </c>
      <c r="BL493" s="20" t="s">
        <v>137</v>
      </c>
      <c r="BM493" s="226" t="s">
        <v>642</v>
      </c>
    </row>
    <row r="494" s="2" customFormat="1">
      <c r="A494" s="41"/>
      <c r="B494" s="42"/>
      <c r="C494" s="43"/>
      <c r="D494" s="228" t="s">
        <v>139</v>
      </c>
      <c r="E494" s="43"/>
      <c r="F494" s="229" t="s">
        <v>643</v>
      </c>
      <c r="G494" s="43"/>
      <c r="H494" s="43"/>
      <c r="I494" s="230"/>
      <c r="J494" s="43"/>
      <c r="K494" s="43"/>
      <c r="L494" s="47"/>
      <c r="M494" s="231"/>
      <c r="N494" s="232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139</v>
      </c>
      <c r="AU494" s="20" t="s">
        <v>81</v>
      </c>
    </row>
    <row r="495" s="2" customFormat="1">
      <c r="A495" s="41"/>
      <c r="B495" s="42"/>
      <c r="C495" s="43"/>
      <c r="D495" s="233" t="s">
        <v>141</v>
      </c>
      <c r="E495" s="43"/>
      <c r="F495" s="234" t="s">
        <v>644</v>
      </c>
      <c r="G495" s="43"/>
      <c r="H495" s="43"/>
      <c r="I495" s="230"/>
      <c r="J495" s="43"/>
      <c r="K495" s="43"/>
      <c r="L495" s="47"/>
      <c r="M495" s="231"/>
      <c r="N495" s="232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141</v>
      </c>
      <c r="AU495" s="20" t="s">
        <v>81</v>
      </c>
    </row>
    <row r="496" s="13" customFormat="1">
      <c r="A496" s="13"/>
      <c r="B496" s="235"/>
      <c r="C496" s="236"/>
      <c r="D496" s="228" t="s">
        <v>143</v>
      </c>
      <c r="E496" s="237" t="s">
        <v>28</v>
      </c>
      <c r="F496" s="238" t="s">
        <v>645</v>
      </c>
      <c r="G496" s="236"/>
      <c r="H496" s="239">
        <v>309.23200000000003</v>
      </c>
      <c r="I496" s="240"/>
      <c r="J496" s="236"/>
      <c r="K496" s="236"/>
      <c r="L496" s="241"/>
      <c r="M496" s="242"/>
      <c r="N496" s="243"/>
      <c r="O496" s="243"/>
      <c r="P496" s="243"/>
      <c r="Q496" s="243"/>
      <c r="R496" s="243"/>
      <c r="S496" s="243"/>
      <c r="T496" s="24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5" t="s">
        <v>143</v>
      </c>
      <c r="AU496" s="245" t="s">
        <v>81</v>
      </c>
      <c r="AV496" s="13" t="s">
        <v>81</v>
      </c>
      <c r="AW496" s="13" t="s">
        <v>34</v>
      </c>
      <c r="AX496" s="13" t="s">
        <v>72</v>
      </c>
      <c r="AY496" s="245" t="s">
        <v>130</v>
      </c>
    </row>
    <row r="497" s="14" customFormat="1">
      <c r="A497" s="14"/>
      <c r="B497" s="246"/>
      <c r="C497" s="247"/>
      <c r="D497" s="228" t="s">
        <v>143</v>
      </c>
      <c r="E497" s="248" t="s">
        <v>28</v>
      </c>
      <c r="F497" s="249" t="s">
        <v>283</v>
      </c>
      <c r="G497" s="247"/>
      <c r="H497" s="250">
        <v>309.23200000000003</v>
      </c>
      <c r="I497" s="251"/>
      <c r="J497" s="247"/>
      <c r="K497" s="247"/>
      <c r="L497" s="252"/>
      <c r="M497" s="253"/>
      <c r="N497" s="254"/>
      <c r="O497" s="254"/>
      <c r="P497" s="254"/>
      <c r="Q497" s="254"/>
      <c r="R497" s="254"/>
      <c r="S497" s="254"/>
      <c r="T497" s="255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6" t="s">
        <v>143</v>
      </c>
      <c r="AU497" s="256" t="s">
        <v>81</v>
      </c>
      <c r="AV497" s="14" t="s">
        <v>137</v>
      </c>
      <c r="AW497" s="14" t="s">
        <v>34</v>
      </c>
      <c r="AX497" s="14" t="s">
        <v>79</v>
      </c>
      <c r="AY497" s="256" t="s">
        <v>130</v>
      </c>
    </row>
    <row r="498" s="2" customFormat="1" ht="24.15" customHeight="1">
      <c r="A498" s="41"/>
      <c r="B498" s="42"/>
      <c r="C498" s="215" t="s">
        <v>533</v>
      </c>
      <c r="D498" s="215" t="s">
        <v>132</v>
      </c>
      <c r="E498" s="216" t="s">
        <v>646</v>
      </c>
      <c r="F498" s="217" t="s">
        <v>647</v>
      </c>
      <c r="G498" s="218" t="s">
        <v>302</v>
      </c>
      <c r="H498" s="219">
        <v>1236.9280000000001</v>
      </c>
      <c r="I498" s="220"/>
      <c r="J498" s="221">
        <f>ROUND(I498*H498,2)</f>
        <v>0</v>
      </c>
      <c r="K498" s="217" t="s">
        <v>136</v>
      </c>
      <c r="L498" s="47"/>
      <c r="M498" s="222" t="s">
        <v>28</v>
      </c>
      <c r="N498" s="223" t="s">
        <v>43</v>
      </c>
      <c r="O498" s="87"/>
      <c r="P498" s="224">
        <f>O498*H498</f>
        <v>0</v>
      </c>
      <c r="Q498" s="224">
        <v>0</v>
      </c>
      <c r="R498" s="224">
        <f>Q498*H498</f>
        <v>0</v>
      </c>
      <c r="S498" s="224">
        <v>0</v>
      </c>
      <c r="T498" s="225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26" t="s">
        <v>137</v>
      </c>
      <c r="AT498" s="226" t="s">
        <v>132</v>
      </c>
      <c r="AU498" s="226" t="s">
        <v>81</v>
      </c>
      <c r="AY498" s="20" t="s">
        <v>130</v>
      </c>
      <c r="BE498" s="227">
        <f>IF(N498="základní",J498,0)</f>
        <v>0</v>
      </c>
      <c r="BF498" s="227">
        <f>IF(N498="snížená",J498,0)</f>
        <v>0</v>
      </c>
      <c r="BG498" s="227">
        <f>IF(N498="zákl. přenesená",J498,0)</f>
        <v>0</v>
      </c>
      <c r="BH498" s="227">
        <f>IF(N498="sníž. přenesená",J498,0)</f>
        <v>0</v>
      </c>
      <c r="BI498" s="227">
        <f>IF(N498="nulová",J498,0)</f>
        <v>0</v>
      </c>
      <c r="BJ498" s="20" t="s">
        <v>79</v>
      </c>
      <c r="BK498" s="227">
        <f>ROUND(I498*H498,2)</f>
        <v>0</v>
      </c>
      <c r="BL498" s="20" t="s">
        <v>137</v>
      </c>
      <c r="BM498" s="226" t="s">
        <v>648</v>
      </c>
    </row>
    <row r="499" s="2" customFormat="1">
      <c r="A499" s="41"/>
      <c r="B499" s="42"/>
      <c r="C499" s="43"/>
      <c r="D499" s="228" t="s">
        <v>139</v>
      </c>
      <c r="E499" s="43"/>
      <c r="F499" s="229" t="s">
        <v>649</v>
      </c>
      <c r="G499" s="43"/>
      <c r="H499" s="43"/>
      <c r="I499" s="230"/>
      <c r="J499" s="43"/>
      <c r="K499" s="43"/>
      <c r="L499" s="47"/>
      <c r="M499" s="231"/>
      <c r="N499" s="232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139</v>
      </c>
      <c r="AU499" s="20" t="s">
        <v>81</v>
      </c>
    </row>
    <row r="500" s="2" customFormat="1">
      <c r="A500" s="41"/>
      <c r="B500" s="42"/>
      <c r="C500" s="43"/>
      <c r="D500" s="233" t="s">
        <v>141</v>
      </c>
      <c r="E500" s="43"/>
      <c r="F500" s="234" t="s">
        <v>650</v>
      </c>
      <c r="G500" s="43"/>
      <c r="H500" s="43"/>
      <c r="I500" s="230"/>
      <c r="J500" s="43"/>
      <c r="K500" s="43"/>
      <c r="L500" s="47"/>
      <c r="M500" s="231"/>
      <c r="N500" s="232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141</v>
      </c>
      <c r="AU500" s="20" t="s">
        <v>81</v>
      </c>
    </row>
    <row r="501" s="2" customFormat="1">
      <c r="A501" s="41"/>
      <c r="B501" s="42"/>
      <c r="C501" s="43"/>
      <c r="D501" s="228" t="s">
        <v>220</v>
      </c>
      <c r="E501" s="43"/>
      <c r="F501" s="257" t="s">
        <v>261</v>
      </c>
      <c r="G501" s="43"/>
      <c r="H501" s="43"/>
      <c r="I501" s="230"/>
      <c r="J501" s="43"/>
      <c r="K501" s="43"/>
      <c r="L501" s="47"/>
      <c r="M501" s="231"/>
      <c r="N501" s="232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220</v>
      </c>
      <c r="AU501" s="20" t="s">
        <v>81</v>
      </c>
    </row>
    <row r="502" s="13" customFormat="1">
      <c r="A502" s="13"/>
      <c r="B502" s="235"/>
      <c r="C502" s="236"/>
      <c r="D502" s="228" t="s">
        <v>143</v>
      </c>
      <c r="E502" s="237" t="s">
        <v>28</v>
      </c>
      <c r="F502" s="238" t="s">
        <v>651</v>
      </c>
      <c r="G502" s="236"/>
      <c r="H502" s="239">
        <v>1236.9280000000001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5" t="s">
        <v>143</v>
      </c>
      <c r="AU502" s="245" t="s">
        <v>81</v>
      </c>
      <c r="AV502" s="13" t="s">
        <v>81</v>
      </c>
      <c r="AW502" s="13" t="s">
        <v>34</v>
      </c>
      <c r="AX502" s="13" t="s">
        <v>72</v>
      </c>
      <c r="AY502" s="245" t="s">
        <v>130</v>
      </c>
    </row>
    <row r="503" s="14" customFormat="1">
      <c r="A503" s="14"/>
      <c r="B503" s="246"/>
      <c r="C503" s="247"/>
      <c r="D503" s="228" t="s">
        <v>143</v>
      </c>
      <c r="E503" s="248" t="s">
        <v>28</v>
      </c>
      <c r="F503" s="249" t="s">
        <v>283</v>
      </c>
      <c r="G503" s="247"/>
      <c r="H503" s="250">
        <v>1236.9280000000001</v>
      </c>
      <c r="I503" s="251"/>
      <c r="J503" s="247"/>
      <c r="K503" s="247"/>
      <c r="L503" s="252"/>
      <c r="M503" s="253"/>
      <c r="N503" s="254"/>
      <c r="O503" s="254"/>
      <c r="P503" s="254"/>
      <c r="Q503" s="254"/>
      <c r="R503" s="254"/>
      <c r="S503" s="254"/>
      <c r="T503" s="255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6" t="s">
        <v>143</v>
      </c>
      <c r="AU503" s="256" t="s">
        <v>81</v>
      </c>
      <c r="AV503" s="14" t="s">
        <v>137</v>
      </c>
      <c r="AW503" s="14" t="s">
        <v>34</v>
      </c>
      <c r="AX503" s="14" t="s">
        <v>79</v>
      </c>
      <c r="AY503" s="256" t="s">
        <v>130</v>
      </c>
    </row>
    <row r="504" s="2" customFormat="1" ht="21.75" customHeight="1">
      <c r="A504" s="41"/>
      <c r="B504" s="42"/>
      <c r="C504" s="215" t="s">
        <v>652</v>
      </c>
      <c r="D504" s="215" t="s">
        <v>132</v>
      </c>
      <c r="E504" s="216" t="s">
        <v>653</v>
      </c>
      <c r="F504" s="217" t="s">
        <v>654</v>
      </c>
      <c r="G504" s="218" t="s">
        <v>302</v>
      </c>
      <c r="H504" s="219">
        <v>230.208</v>
      </c>
      <c r="I504" s="220"/>
      <c r="J504" s="221">
        <f>ROUND(I504*H504,2)</f>
        <v>0</v>
      </c>
      <c r="K504" s="217" t="s">
        <v>136</v>
      </c>
      <c r="L504" s="47"/>
      <c r="M504" s="222" t="s">
        <v>28</v>
      </c>
      <c r="N504" s="223" t="s">
        <v>43</v>
      </c>
      <c r="O504" s="87"/>
      <c r="P504" s="224">
        <f>O504*H504</f>
        <v>0</v>
      </c>
      <c r="Q504" s="224">
        <v>0</v>
      </c>
      <c r="R504" s="224">
        <f>Q504*H504</f>
        <v>0</v>
      </c>
      <c r="S504" s="224">
        <v>0</v>
      </c>
      <c r="T504" s="225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6" t="s">
        <v>137</v>
      </c>
      <c r="AT504" s="226" t="s">
        <v>132</v>
      </c>
      <c r="AU504" s="226" t="s">
        <v>81</v>
      </c>
      <c r="AY504" s="20" t="s">
        <v>130</v>
      </c>
      <c r="BE504" s="227">
        <f>IF(N504="základní",J504,0)</f>
        <v>0</v>
      </c>
      <c r="BF504" s="227">
        <f>IF(N504="snížená",J504,0)</f>
        <v>0</v>
      </c>
      <c r="BG504" s="227">
        <f>IF(N504="zákl. přenesená",J504,0)</f>
        <v>0</v>
      </c>
      <c r="BH504" s="227">
        <f>IF(N504="sníž. přenesená",J504,0)</f>
        <v>0</v>
      </c>
      <c r="BI504" s="227">
        <f>IF(N504="nulová",J504,0)</f>
        <v>0</v>
      </c>
      <c r="BJ504" s="20" t="s">
        <v>79</v>
      </c>
      <c r="BK504" s="227">
        <f>ROUND(I504*H504,2)</f>
        <v>0</v>
      </c>
      <c r="BL504" s="20" t="s">
        <v>137</v>
      </c>
      <c r="BM504" s="226" t="s">
        <v>655</v>
      </c>
    </row>
    <row r="505" s="2" customFormat="1">
      <c r="A505" s="41"/>
      <c r="B505" s="42"/>
      <c r="C505" s="43"/>
      <c r="D505" s="228" t="s">
        <v>139</v>
      </c>
      <c r="E505" s="43"/>
      <c r="F505" s="229" t="s">
        <v>656</v>
      </c>
      <c r="G505" s="43"/>
      <c r="H505" s="43"/>
      <c r="I505" s="230"/>
      <c r="J505" s="43"/>
      <c r="K505" s="43"/>
      <c r="L505" s="47"/>
      <c r="M505" s="231"/>
      <c r="N505" s="232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139</v>
      </c>
      <c r="AU505" s="20" t="s">
        <v>81</v>
      </c>
    </row>
    <row r="506" s="2" customFormat="1">
      <c r="A506" s="41"/>
      <c r="B506" s="42"/>
      <c r="C506" s="43"/>
      <c r="D506" s="233" t="s">
        <v>141</v>
      </c>
      <c r="E506" s="43"/>
      <c r="F506" s="234" t="s">
        <v>657</v>
      </c>
      <c r="G506" s="43"/>
      <c r="H506" s="43"/>
      <c r="I506" s="230"/>
      <c r="J506" s="43"/>
      <c r="K506" s="43"/>
      <c r="L506" s="47"/>
      <c r="M506" s="231"/>
      <c r="N506" s="232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141</v>
      </c>
      <c r="AU506" s="20" t="s">
        <v>81</v>
      </c>
    </row>
    <row r="507" s="13" customFormat="1">
      <c r="A507" s="13"/>
      <c r="B507" s="235"/>
      <c r="C507" s="236"/>
      <c r="D507" s="228" t="s">
        <v>143</v>
      </c>
      <c r="E507" s="237" t="s">
        <v>28</v>
      </c>
      <c r="F507" s="238" t="s">
        <v>658</v>
      </c>
      <c r="G507" s="236"/>
      <c r="H507" s="239">
        <v>230.208</v>
      </c>
      <c r="I507" s="240"/>
      <c r="J507" s="236"/>
      <c r="K507" s="236"/>
      <c r="L507" s="241"/>
      <c r="M507" s="242"/>
      <c r="N507" s="243"/>
      <c r="O507" s="243"/>
      <c r="P507" s="243"/>
      <c r="Q507" s="243"/>
      <c r="R507" s="243"/>
      <c r="S507" s="243"/>
      <c r="T507" s="24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5" t="s">
        <v>143</v>
      </c>
      <c r="AU507" s="245" t="s">
        <v>81</v>
      </c>
      <c r="AV507" s="13" t="s">
        <v>81</v>
      </c>
      <c r="AW507" s="13" t="s">
        <v>34</v>
      </c>
      <c r="AX507" s="13" t="s">
        <v>72</v>
      </c>
      <c r="AY507" s="245" t="s">
        <v>130</v>
      </c>
    </row>
    <row r="508" s="14" customFormat="1">
      <c r="A508" s="14"/>
      <c r="B508" s="246"/>
      <c r="C508" s="247"/>
      <c r="D508" s="228" t="s">
        <v>143</v>
      </c>
      <c r="E508" s="248" t="s">
        <v>28</v>
      </c>
      <c r="F508" s="249" t="s">
        <v>283</v>
      </c>
      <c r="G508" s="247"/>
      <c r="H508" s="250">
        <v>230.208</v>
      </c>
      <c r="I508" s="251"/>
      <c r="J508" s="247"/>
      <c r="K508" s="247"/>
      <c r="L508" s="252"/>
      <c r="M508" s="253"/>
      <c r="N508" s="254"/>
      <c r="O508" s="254"/>
      <c r="P508" s="254"/>
      <c r="Q508" s="254"/>
      <c r="R508" s="254"/>
      <c r="S508" s="254"/>
      <c r="T508" s="25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6" t="s">
        <v>143</v>
      </c>
      <c r="AU508" s="256" t="s">
        <v>81</v>
      </c>
      <c r="AV508" s="14" t="s">
        <v>137</v>
      </c>
      <c r="AW508" s="14" t="s">
        <v>34</v>
      </c>
      <c r="AX508" s="14" t="s">
        <v>79</v>
      </c>
      <c r="AY508" s="256" t="s">
        <v>130</v>
      </c>
    </row>
    <row r="509" s="2" customFormat="1" ht="24.15" customHeight="1">
      <c r="A509" s="41"/>
      <c r="B509" s="42"/>
      <c r="C509" s="215" t="s">
        <v>543</v>
      </c>
      <c r="D509" s="215" t="s">
        <v>132</v>
      </c>
      <c r="E509" s="216" t="s">
        <v>659</v>
      </c>
      <c r="F509" s="217" t="s">
        <v>660</v>
      </c>
      <c r="G509" s="218" t="s">
        <v>302</v>
      </c>
      <c r="H509" s="219">
        <v>6676.0320000000002</v>
      </c>
      <c r="I509" s="220"/>
      <c r="J509" s="221">
        <f>ROUND(I509*H509,2)</f>
        <v>0</v>
      </c>
      <c r="K509" s="217" t="s">
        <v>136</v>
      </c>
      <c r="L509" s="47"/>
      <c r="M509" s="222" t="s">
        <v>28</v>
      </c>
      <c r="N509" s="223" t="s">
        <v>43</v>
      </c>
      <c r="O509" s="87"/>
      <c r="P509" s="224">
        <f>O509*H509</f>
        <v>0</v>
      </c>
      <c r="Q509" s="224">
        <v>0</v>
      </c>
      <c r="R509" s="224">
        <f>Q509*H509</f>
        <v>0</v>
      </c>
      <c r="S509" s="224">
        <v>0</v>
      </c>
      <c r="T509" s="225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26" t="s">
        <v>137</v>
      </c>
      <c r="AT509" s="226" t="s">
        <v>132</v>
      </c>
      <c r="AU509" s="226" t="s">
        <v>81</v>
      </c>
      <c r="AY509" s="20" t="s">
        <v>130</v>
      </c>
      <c r="BE509" s="227">
        <f>IF(N509="základní",J509,0)</f>
        <v>0</v>
      </c>
      <c r="BF509" s="227">
        <f>IF(N509="snížená",J509,0)</f>
        <v>0</v>
      </c>
      <c r="BG509" s="227">
        <f>IF(N509="zákl. přenesená",J509,0)</f>
        <v>0</v>
      </c>
      <c r="BH509" s="227">
        <f>IF(N509="sníž. přenesená",J509,0)</f>
        <v>0</v>
      </c>
      <c r="BI509" s="227">
        <f>IF(N509="nulová",J509,0)</f>
        <v>0</v>
      </c>
      <c r="BJ509" s="20" t="s">
        <v>79</v>
      </c>
      <c r="BK509" s="227">
        <f>ROUND(I509*H509,2)</f>
        <v>0</v>
      </c>
      <c r="BL509" s="20" t="s">
        <v>137</v>
      </c>
      <c r="BM509" s="226" t="s">
        <v>661</v>
      </c>
    </row>
    <row r="510" s="2" customFormat="1">
      <c r="A510" s="41"/>
      <c r="B510" s="42"/>
      <c r="C510" s="43"/>
      <c r="D510" s="228" t="s">
        <v>139</v>
      </c>
      <c r="E510" s="43"/>
      <c r="F510" s="229" t="s">
        <v>649</v>
      </c>
      <c r="G510" s="43"/>
      <c r="H510" s="43"/>
      <c r="I510" s="230"/>
      <c r="J510" s="43"/>
      <c r="K510" s="43"/>
      <c r="L510" s="47"/>
      <c r="M510" s="231"/>
      <c r="N510" s="232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139</v>
      </c>
      <c r="AU510" s="20" t="s">
        <v>81</v>
      </c>
    </row>
    <row r="511" s="2" customFormat="1">
      <c r="A511" s="41"/>
      <c r="B511" s="42"/>
      <c r="C511" s="43"/>
      <c r="D511" s="233" t="s">
        <v>141</v>
      </c>
      <c r="E511" s="43"/>
      <c r="F511" s="234" t="s">
        <v>662</v>
      </c>
      <c r="G511" s="43"/>
      <c r="H511" s="43"/>
      <c r="I511" s="230"/>
      <c r="J511" s="43"/>
      <c r="K511" s="43"/>
      <c r="L511" s="47"/>
      <c r="M511" s="231"/>
      <c r="N511" s="232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141</v>
      </c>
      <c r="AU511" s="20" t="s">
        <v>81</v>
      </c>
    </row>
    <row r="512" s="2" customFormat="1">
      <c r="A512" s="41"/>
      <c r="B512" s="42"/>
      <c r="C512" s="43"/>
      <c r="D512" s="228" t="s">
        <v>220</v>
      </c>
      <c r="E512" s="43"/>
      <c r="F512" s="257" t="s">
        <v>261</v>
      </c>
      <c r="G512" s="43"/>
      <c r="H512" s="43"/>
      <c r="I512" s="230"/>
      <c r="J512" s="43"/>
      <c r="K512" s="43"/>
      <c r="L512" s="47"/>
      <c r="M512" s="231"/>
      <c r="N512" s="232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220</v>
      </c>
      <c r="AU512" s="20" t="s">
        <v>81</v>
      </c>
    </row>
    <row r="513" s="13" customFormat="1">
      <c r="A513" s="13"/>
      <c r="B513" s="235"/>
      <c r="C513" s="236"/>
      <c r="D513" s="228" t="s">
        <v>143</v>
      </c>
      <c r="E513" s="237" t="s">
        <v>28</v>
      </c>
      <c r="F513" s="238" t="s">
        <v>663</v>
      </c>
      <c r="G513" s="236"/>
      <c r="H513" s="239">
        <v>6676.0320000000002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5" t="s">
        <v>143</v>
      </c>
      <c r="AU513" s="245" t="s">
        <v>81</v>
      </c>
      <c r="AV513" s="13" t="s">
        <v>81</v>
      </c>
      <c r="AW513" s="13" t="s">
        <v>34</v>
      </c>
      <c r="AX513" s="13" t="s">
        <v>72</v>
      </c>
      <c r="AY513" s="245" t="s">
        <v>130</v>
      </c>
    </row>
    <row r="514" s="14" customFormat="1">
      <c r="A514" s="14"/>
      <c r="B514" s="246"/>
      <c r="C514" s="247"/>
      <c r="D514" s="228" t="s">
        <v>143</v>
      </c>
      <c r="E514" s="248" t="s">
        <v>28</v>
      </c>
      <c r="F514" s="249" t="s">
        <v>283</v>
      </c>
      <c r="G514" s="247"/>
      <c r="H514" s="250">
        <v>6676.0320000000002</v>
      </c>
      <c r="I514" s="251"/>
      <c r="J514" s="247"/>
      <c r="K514" s="247"/>
      <c r="L514" s="252"/>
      <c r="M514" s="253"/>
      <c r="N514" s="254"/>
      <c r="O514" s="254"/>
      <c r="P514" s="254"/>
      <c r="Q514" s="254"/>
      <c r="R514" s="254"/>
      <c r="S514" s="254"/>
      <c r="T514" s="255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6" t="s">
        <v>143</v>
      </c>
      <c r="AU514" s="256" t="s">
        <v>81</v>
      </c>
      <c r="AV514" s="14" t="s">
        <v>137</v>
      </c>
      <c r="AW514" s="14" t="s">
        <v>34</v>
      </c>
      <c r="AX514" s="14" t="s">
        <v>79</v>
      </c>
      <c r="AY514" s="256" t="s">
        <v>130</v>
      </c>
    </row>
    <row r="515" s="2" customFormat="1" ht="44.25" customHeight="1">
      <c r="A515" s="41"/>
      <c r="B515" s="42"/>
      <c r="C515" s="215" t="s">
        <v>664</v>
      </c>
      <c r="D515" s="215" t="s">
        <v>132</v>
      </c>
      <c r="E515" s="216" t="s">
        <v>665</v>
      </c>
      <c r="F515" s="217" t="s">
        <v>666</v>
      </c>
      <c r="G515" s="218" t="s">
        <v>302</v>
      </c>
      <c r="H515" s="219">
        <v>309.23200000000003</v>
      </c>
      <c r="I515" s="220"/>
      <c r="J515" s="221">
        <f>ROUND(I515*H515,2)</f>
        <v>0</v>
      </c>
      <c r="K515" s="217" t="s">
        <v>136</v>
      </c>
      <c r="L515" s="47"/>
      <c r="M515" s="222" t="s">
        <v>28</v>
      </c>
      <c r="N515" s="223" t="s">
        <v>43</v>
      </c>
      <c r="O515" s="87"/>
      <c r="P515" s="224">
        <f>O515*H515</f>
        <v>0</v>
      </c>
      <c r="Q515" s="224">
        <v>0</v>
      </c>
      <c r="R515" s="224">
        <f>Q515*H515</f>
        <v>0</v>
      </c>
      <c r="S515" s="224">
        <v>0</v>
      </c>
      <c r="T515" s="225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26" t="s">
        <v>137</v>
      </c>
      <c r="AT515" s="226" t="s">
        <v>132</v>
      </c>
      <c r="AU515" s="226" t="s">
        <v>81</v>
      </c>
      <c r="AY515" s="20" t="s">
        <v>130</v>
      </c>
      <c r="BE515" s="227">
        <f>IF(N515="základní",J515,0)</f>
        <v>0</v>
      </c>
      <c r="BF515" s="227">
        <f>IF(N515="snížená",J515,0)</f>
        <v>0</v>
      </c>
      <c r="BG515" s="227">
        <f>IF(N515="zákl. přenesená",J515,0)</f>
        <v>0</v>
      </c>
      <c r="BH515" s="227">
        <f>IF(N515="sníž. přenesená",J515,0)</f>
        <v>0</v>
      </c>
      <c r="BI515" s="227">
        <f>IF(N515="nulová",J515,0)</f>
        <v>0</v>
      </c>
      <c r="BJ515" s="20" t="s">
        <v>79</v>
      </c>
      <c r="BK515" s="227">
        <f>ROUND(I515*H515,2)</f>
        <v>0</v>
      </c>
      <c r="BL515" s="20" t="s">
        <v>137</v>
      </c>
      <c r="BM515" s="226" t="s">
        <v>667</v>
      </c>
    </row>
    <row r="516" s="2" customFormat="1">
      <c r="A516" s="41"/>
      <c r="B516" s="42"/>
      <c r="C516" s="43"/>
      <c r="D516" s="228" t="s">
        <v>139</v>
      </c>
      <c r="E516" s="43"/>
      <c r="F516" s="229" t="s">
        <v>304</v>
      </c>
      <c r="G516" s="43"/>
      <c r="H516" s="43"/>
      <c r="I516" s="230"/>
      <c r="J516" s="43"/>
      <c r="K516" s="43"/>
      <c r="L516" s="47"/>
      <c r="M516" s="231"/>
      <c r="N516" s="232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139</v>
      </c>
      <c r="AU516" s="20" t="s">
        <v>81</v>
      </c>
    </row>
    <row r="517" s="2" customFormat="1">
      <c r="A517" s="41"/>
      <c r="B517" s="42"/>
      <c r="C517" s="43"/>
      <c r="D517" s="233" t="s">
        <v>141</v>
      </c>
      <c r="E517" s="43"/>
      <c r="F517" s="234" t="s">
        <v>668</v>
      </c>
      <c r="G517" s="43"/>
      <c r="H517" s="43"/>
      <c r="I517" s="230"/>
      <c r="J517" s="43"/>
      <c r="K517" s="43"/>
      <c r="L517" s="47"/>
      <c r="M517" s="231"/>
      <c r="N517" s="232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141</v>
      </c>
      <c r="AU517" s="20" t="s">
        <v>81</v>
      </c>
    </row>
    <row r="518" s="13" customFormat="1">
      <c r="A518" s="13"/>
      <c r="B518" s="235"/>
      <c r="C518" s="236"/>
      <c r="D518" s="228" t="s">
        <v>143</v>
      </c>
      <c r="E518" s="237" t="s">
        <v>28</v>
      </c>
      <c r="F518" s="238" t="s">
        <v>669</v>
      </c>
      <c r="G518" s="236"/>
      <c r="H518" s="239">
        <v>309.23200000000003</v>
      </c>
      <c r="I518" s="240"/>
      <c r="J518" s="236"/>
      <c r="K518" s="236"/>
      <c r="L518" s="241"/>
      <c r="M518" s="242"/>
      <c r="N518" s="243"/>
      <c r="O518" s="243"/>
      <c r="P518" s="243"/>
      <c r="Q518" s="243"/>
      <c r="R518" s="243"/>
      <c r="S518" s="243"/>
      <c r="T518" s="244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5" t="s">
        <v>143</v>
      </c>
      <c r="AU518" s="245" t="s">
        <v>81</v>
      </c>
      <c r="AV518" s="13" t="s">
        <v>81</v>
      </c>
      <c r="AW518" s="13" t="s">
        <v>34</v>
      </c>
      <c r="AX518" s="13" t="s">
        <v>72</v>
      </c>
      <c r="AY518" s="245" t="s">
        <v>130</v>
      </c>
    </row>
    <row r="519" s="14" customFormat="1">
      <c r="A519" s="14"/>
      <c r="B519" s="246"/>
      <c r="C519" s="247"/>
      <c r="D519" s="228" t="s">
        <v>143</v>
      </c>
      <c r="E519" s="248" t="s">
        <v>28</v>
      </c>
      <c r="F519" s="249" t="s">
        <v>283</v>
      </c>
      <c r="G519" s="247"/>
      <c r="H519" s="250">
        <v>309.23200000000003</v>
      </c>
      <c r="I519" s="251"/>
      <c r="J519" s="247"/>
      <c r="K519" s="247"/>
      <c r="L519" s="252"/>
      <c r="M519" s="253"/>
      <c r="N519" s="254"/>
      <c r="O519" s="254"/>
      <c r="P519" s="254"/>
      <c r="Q519" s="254"/>
      <c r="R519" s="254"/>
      <c r="S519" s="254"/>
      <c r="T519" s="255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6" t="s">
        <v>143</v>
      </c>
      <c r="AU519" s="256" t="s">
        <v>81</v>
      </c>
      <c r="AV519" s="14" t="s">
        <v>137</v>
      </c>
      <c r="AW519" s="14" t="s">
        <v>34</v>
      </c>
      <c r="AX519" s="14" t="s">
        <v>79</v>
      </c>
      <c r="AY519" s="256" t="s">
        <v>130</v>
      </c>
    </row>
    <row r="520" s="2" customFormat="1" ht="44.25" customHeight="1">
      <c r="A520" s="41"/>
      <c r="B520" s="42"/>
      <c r="C520" s="215" t="s">
        <v>554</v>
      </c>
      <c r="D520" s="215" t="s">
        <v>132</v>
      </c>
      <c r="E520" s="216" t="s">
        <v>670</v>
      </c>
      <c r="F520" s="217" t="s">
        <v>671</v>
      </c>
      <c r="G520" s="218" t="s">
        <v>302</v>
      </c>
      <c r="H520" s="219">
        <v>230.208</v>
      </c>
      <c r="I520" s="220"/>
      <c r="J520" s="221">
        <f>ROUND(I520*H520,2)</f>
        <v>0</v>
      </c>
      <c r="K520" s="217" t="s">
        <v>136</v>
      </c>
      <c r="L520" s="47"/>
      <c r="M520" s="222" t="s">
        <v>28</v>
      </c>
      <c r="N520" s="223" t="s">
        <v>43</v>
      </c>
      <c r="O520" s="87"/>
      <c r="P520" s="224">
        <f>O520*H520</f>
        <v>0</v>
      </c>
      <c r="Q520" s="224">
        <v>0</v>
      </c>
      <c r="R520" s="224">
        <f>Q520*H520</f>
        <v>0</v>
      </c>
      <c r="S520" s="224">
        <v>0</v>
      </c>
      <c r="T520" s="225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26" t="s">
        <v>137</v>
      </c>
      <c r="AT520" s="226" t="s">
        <v>132</v>
      </c>
      <c r="AU520" s="226" t="s">
        <v>81</v>
      </c>
      <c r="AY520" s="20" t="s">
        <v>130</v>
      </c>
      <c r="BE520" s="227">
        <f>IF(N520="základní",J520,0)</f>
        <v>0</v>
      </c>
      <c r="BF520" s="227">
        <f>IF(N520="snížená",J520,0)</f>
        <v>0</v>
      </c>
      <c r="BG520" s="227">
        <f>IF(N520="zákl. přenesená",J520,0)</f>
        <v>0</v>
      </c>
      <c r="BH520" s="227">
        <f>IF(N520="sníž. přenesená",J520,0)</f>
        <v>0</v>
      </c>
      <c r="BI520" s="227">
        <f>IF(N520="nulová",J520,0)</f>
        <v>0</v>
      </c>
      <c r="BJ520" s="20" t="s">
        <v>79</v>
      </c>
      <c r="BK520" s="227">
        <f>ROUND(I520*H520,2)</f>
        <v>0</v>
      </c>
      <c r="BL520" s="20" t="s">
        <v>137</v>
      </c>
      <c r="BM520" s="226" t="s">
        <v>672</v>
      </c>
    </row>
    <row r="521" s="2" customFormat="1">
      <c r="A521" s="41"/>
      <c r="B521" s="42"/>
      <c r="C521" s="43"/>
      <c r="D521" s="228" t="s">
        <v>139</v>
      </c>
      <c r="E521" s="43"/>
      <c r="F521" s="229" t="s">
        <v>673</v>
      </c>
      <c r="G521" s="43"/>
      <c r="H521" s="43"/>
      <c r="I521" s="230"/>
      <c r="J521" s="43"/>
      <c r="K521" s="43"/>
      <c r="L521" s="47"/>
      <c r="M521" s="231"/>
      <c r="N521" s="232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139</v>
      </c>
      <c r="AU521" s="20" t="s">
        <v>81</v>
      </c>
    </row>
    <row r="522" s="2" customFormat="1">
      <c r="A522" s="41"/>
      <c r="B522" s="42"/>
      <c r="C522" s="43"/>
      <c r="D522" s="233" t="s">
        <v>141</v>
      </c>
      <c r="E522" s="43"/>
      <c r="F522" s="234" t="s">
        <v>674</v>
      </c>
      <c r="G522" s="43"/>
      <c r="H522" s="43"/>
      <c r="I522" s="230"/>
      <c r="J522" s="43"/>
      <c r="K522" s="43"/>
      <c r="L522" s="47"/>
      <c r="M522" s="231"/>
      <c r="N522" s="232"/>
      <c r="O522" s="87"/>
      <c r="P522" s="87"/>
      <c r="Q522" s="87"/>
      <c r="R522" s="87"/>
      <c r="S522" s="87"/>
      <c r="T522" s="88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T522" s="20" t="s">
        <v>141</v>
      </c>
      <c r="AU522" s="20" t="s">
        <v>81</v>
      </c>
    </row>
    <row r="523" s="13" customFormat="1">
      <c r="A523" s="13"/>
      <c r="B523" s="235"/>
      <c r="C523" s="236"/>
      <c r="D523" s="228" t="s">
        <v>143</v>
      </c>
      <c r="E523" s="237" t="s">
        <v>28</v>
      </c>
      <c r="F523" s="238" t="s">
        <v>675</v>
      </c>
      <c r="G523" s="236"/>
      <c r="H523" s="239">
        <v>230.208</v>
      </c>
      <c r="I523" s="240"/>
      <c r="J523" s="236"/>
      <c r="K523" s="236"/>
      <c r="L523" s="241"/>
      <c r="M523" s="242"/>
      <c r="N523" s="243"/>
      <c r="O523" s="243"/>
      <c r="P523" s="243"/>
      <c r="Q523" s="243"/>
      <c r="R523" s="243"/>
      <c r="S523" s="243"/>
      <c r="T523" s="24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5" t="s">
        <v>143</v>
      </c>
      <c r="AU523" s="245" t="s">
        <v>81</v>
      </c>
      <c r="AV523" s="13" t="s">
        <v>81</v>
      </c>
      <c r="AW523" s="13" t="s">
        <v>34</v>
      </c>
      <c r="AX523" s="13" t="s">
        <v>72</v>
      </c>
      <c r="AY523" s="245" t="s">
        <v>130</v>
      </c>
    </row>
    <row r="524" s="14" customFormat="1">
      <c r="A524" s="14"/>
      <c r="B524" s="246"/>
      <c r="C524" s="247"/>
      <c r="D524" s="228" t="s">
        <v>143</v>
      </c>
      <c r="E524" s="248" t="s">
        <v>28</v>
      </c>
      <c r="F524" s="249" t="s">
        <v>283</v>
      </c>
      <c r="G524" s="247"/>
      <c r="H524" s="250">
        <v>230.208</v>
      </c>
      <c r="I524" s="251"/>
      <c r="J524" s="247"/>
      <c r="K524" s="247"/>
      <c r="L524" s="252"/>
      <c r="M524" s="253"/>
      <c r="N524" s="254"/>
      <c r="O524" s="254"/>
      <c r="P524" s="254"/>
      <c r="Q524" s="254"/>
      <c r="R524" s="254"/>
      <c r="S524" s="254"/>
      <c r="T524" s="255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6" t="s">
        <v>143</v>
      </c>
      <c r="AU524" s="256" t="s">
        <v>81</v>
      </c>
      <c r="AV524" s="14" t="s">
        <v>137</v>
      </c>
      <c r="AW524" s="14" t="s">
        <v>34</v>
      </c>
      <c r="AX524" s="14" t="s">
        <v>79</v>
      </c>
      <c r="AY524" s="256" t="s">
        <v>130</v>
      </c>
    </row>
    <row r="525" s="12" customFormat="1" ht="22.8" customHeight="1">
      <c r="A525" s="12"/>
      <c r="B525" s="199"/>
      <c r="C525" s="200"/>
      <c r="D525" s="201" t="s">
        <v>71</v>
      </c>
      <c r="E525" s="213" t="s">
        <v>676</v>
      </c>
      <c r="F525" s="213" t="s">
        <v>677</v>
      </c>
      <c r="G525" s="200"/>
      <c r="H525" s="200"/>
      <c r="I525" s="203"/>
      <c r="J525" s="214">
        <f>BK525</f>
        <v>0</v>
      </c>
      <c r="K525" s="200"/>
      <c r="L525" s="205"/>
      <c r="M525" s="206"/>
      <c r="N525" s="207"/>
      <c r="O525" s="207"/>
      <c r="P525" s="208">
        <f>SUM(P526:P528)</f>
        <v>0</v>
      </c>
      <c r="Q525" s="207"/>
      <c r="R525" s="208">
        <f>SUM(R526:R528)</f>
        <v>0</v>
      </c>
      <c r="S525" s="207"/>
      <c r="T525" s="209">
        <f>SUM(T526:T528)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10" t="s">
        <v>79</v>
      </c>
      <c r="AT525" s="211" t="s">
        <v>71</v>
      </c>
      <c r="AU525" s="211" t="s">
        <v>79</v>
      </c>
      <c r="AY525" s="210" t="s">
        <v>130</v>
      </c>
      <c r="BK525" s="212">
        <f>SUM(BK526:BK528)</f>
        <v>0</v>
      </c>
    </row>
    <row r="526" s="2" customFormat="1" ht="24.15" customHeight="1">
      <c r="A526" s="41"/>
      <c r="B526" s="42"/>
      <c r="C526" s="215" t="s">
        <v>678</v>
      </c>
      <c r="D526" s="215" t="s">
        <v>132</v>
      </c>
      <c r="E526" s="216" t="s">
        <v>679</v>
      </c>
      <c r="F526" s="217" t="s">
        <v>680</v>
      </c>
      <c r="G526" s="218" t="s">
        <v>302</v>
      </c>
      <c r="H526" s="219">
        <v>3373.6970000000001</v>
      </c>
      <c r="I526" s="220"/>
      <c r="J526" s="221">
        <f>ROUND(I526*H526,2)</f>
        <v>0</v>
      </c>
      <c r="K526" s="217" t="s">
        <v>136</v>
      </c>
      <c r="L526" s="47"/>
      <c r="M526" s="222" t="s">
        <v>28</v>
      </c>
      <c r="N526" s="223" t="s">
        <v>43</v>
      </c>
      <c r="O526" s="87"/>
      <c r="P526" s="224">
        <f>O526*H526</f>
        <v>0</v>
      </c>
      <c r="Q526" s="224">
        <v>0</v>
      </c>
      <c r="R526" s="224">
        <f>Q526*H526</f>
        <v>0</v>
      </c>
      <c r="S526" s="224">
        <v>0</v>
      </c>
      <c r="T526" s="225">
        <f>S526*H526</f>
        <v>0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26" t="s">
        <v>137</v>
      </c>
      <c r="AT526" s="226" t="s">
        <v>132</v>
      </c>
      <c r="AU526" s="226" t="s">
        <v>81</v>
      </c>
      <c r="AY526" s="20" t="s">
        <v>130</v>
      </c>
      <c r="BE526" s="227">
        <f>IF(N526="základní",J526,0)</f>
        <v>0</v>
      </c>
      <c r="BF526" s="227">
        <f>IF(N526="snížená",J526,0)</f>
        <v>0</v>
      </c>
      <c r="BG526" s="227">
        <f>IF(N526="zákl. přenesená",J526,0)</f>
        <v>0</v>
      </c>
      <c r="BH526" s="227">
        <f>IF(N526="sníž. přenesená",J526,0)</f>
        <v>0</v>
      </c>
      <c r="BI526" s="227">
        <f>IF(N526="nulová",J526,0)</f>
        <v>0</v>
      </c>
      <c r="BJ526" s="20" t="s">
        <v>79</v>
      </c>
      <c r="BK526" s="227">
        <f>ROUND(I526*H526,2)</f>
        <v>0</v>
      </c>
      <c r="BL526" s="20" t="s">
        <v>137</v>
      </c>
      <c r="BM526" s="226" t="s">
        <v>681</v>
      </c>
    </row>
    <row r="527" s="2" customFormat="1">
      <c r="A527" s="41"/>
      <c r="B527" s="42"/>
      <c r="C527" s="43"/>
      <c r="D527" s="228" t="s">
        <v>139</v>
      </c>
      <c r="E527" s="43"/>
      <c r="F527" s="229" t="s">
        <v>682</v>
      </c>
      <c r="G527" s="43"/>
      <c r="H527" s="43"/>
      <c r="I527" s="230"/>
      <c r="J527" s="43"/>
      <c r="K527" s="43"/>
      <c r="L527" s="47"/>
      <c r="M527" s="231"/>
      <c r="N527" s="232"/>
      <c r="O527" s="87"/>
      <c r="P527" s="87"/>
      <c r="Q527" s="87"/>
      <c r="R527" s="87"/>
      <c r="S527" s="87"/>
      <c r="T527" s="88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T527" s="20" t="s">
        <v>139</v>
      </c>
      <c r="AU527" s="20" t="s">
        <v>81</v>
      </c>
    </row>
    <row r="528" s="2" customFormat="1">
      <c r="A528" s="41"/>
      <c r="B528" s="42"/>
      <c r="C528" s="43"/>
      <c r="D528" s="233" t="s">
        <v>141</v>
      </c>
      <c r="E528" s="43"/>
      <c r="F528" s="234" t="s">
        <v>683</v>
      </c>
      <c r="G528" s="43"/>
      <c r="H528" s="43"/>
      <c r="I528" s="230"/>
      <c r="J528" s="43"/>
      <c r="K528" s="43"/>
      <c r="L528" s="47"/>
      <c r="M528" s="289"/>
      <c r="N528" s="290"/>
      <c r="O528" s="291"/>
      <c r="P528" s="291"/>
      <c r="Q528" s="291"/>
      <c r="R528" s="291"/>
      <c r="S528" s="291"/>
      <c r="T528" s="292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141</v>
      </c>
      <c r="AU528" s="20" t="s">
        <v>81</v>
      </c>
    </row>
    <row r="529" s="2" customFormat="1" ht="6.96" customHeight="1">
      <c r="A529" s="41"/>
      <c r="B529" s="62"/>
      <c r="C529" s="63"/>
      <c r="D529" s="63"/>
      <c r="E529" s="63"/>
      <c r="F529" s="63"/>
      <c r="G529" s="63"/>
      <c r="H529" s="63"/>
      <c r="I529" s="63"/>
      <c r="J529" s="63"/>
      <c r="K529" s="63"/>
      <c r="L529" s="47"/>
      <c r="M529" s="41"/>
      <c r="O529" s="41"/>
      <c r="P529" s="41"/>
      <c r="Q529" s="41"/>
      <c r="R529" s="41"/>
      <c r="S529" s="41"/>
      <c r="T529" s="41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</row>
  </sheetData>
  <sheetProtection sheet="1" autoFilter="0" formatColumns="0" formatRows="0" objects="1" scenarios="1" spinCount="100000" saltValue="cEHpo4a62vWTqipRSL87eBbQBPjEi7EyaRKcAxI+4jUxGmrWzDPnwr5j3907MH63lhDFIHyIekmJC8TlSLQ/zA==" hashValue="LymW7kN0iOkNlULrYYDFh7XOESM/ge9AB/BAeSfy/sCblMrReOSu9pTBiKtWYuWRVyCwUOWVTKsrYieXBOuZsA==" algorithmName="SHA-512" password="CC35"/>
  <autoFilter ref="C94:K5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0" r:id="rId1" display="https://podminky.urs.cz/item/CS_URS_2025_01/112151313"/>
    <hyperlink ref="F104" r:id="rId2" display="https://podminky.urs.cz/item/CS_URS_2025_01/112201113"/>
    <hyperlink ref="F108" r:id="rId3" display="https://podminky.urs.cz/item/CS_URS_2025_01/115101201"/>
    <hyperlink ref="F112" r:id="rId4" display="https://podminky.urs.cz/item/CS_URS_2025_01/115101301"/>
    <hyperlink ref="F116" r:id="rId5" display="https://podminky.urs.cz/item/CS_URS_2025_01/119001405"/>
    <hyperlink ref="F121" r:id="rId6" display="https://podminky.urs.cz/item/CS_URS_2025_01/119001412"/>
    <hyperlink ref="F126" r:id="rId7" display="https://podminky.urs.cz/item/CS_URS_2025_01/119001422"/>
    <hyperlink ref="F136" r:id="rId8" display="https://podminky.urs.cz/item/CS_URS_2025_01/129001101"/>
    <hyperlink ref="F141" r:id="rId9" display="https://podminky.urs.cz/item/CS_URS_2025_01/132254205"/>
    <hyperlink ref="F152" r:id="rId10" display="https://podminky.urs.cz/item/CS_URS_2025_01/133212811"/>
    <hyperlink ref="F158" r:id="rId11" display="https://podminky.urs.cz/item/CS_URS_2025_01/151101102"/>
    <hyperlink ref="F165" r:id="rId12" display="https://podminky.urs.cz/item/CS_URS_2025_01/151101112"/>
    <hyperlink ref="F170" r:id="rId13" display="https://podminky.urs.cz/item/CS_URS_2025_01/162201402"/>
    <hyperlink ref="F174" r:id="rId14" display="https://podminky.urs.cz/item/CS_URS_2025_01/162201412"/>
    <hyperlink ref="F178" r:id="rId15" display="https://podminky.urs.cz/item/CS_URS_2025_01/162201422"/>
    <hyperlink ref="F182" r:id="rId16" display="https://podminky.urs.cz/item/CS_URS_2025_01/162301932"/>
    <hyperlink ref="F187" r:id="rId17" display="https://podminky.urs.cz/item/CS_URS_2025_01/162301952"/>
    <hyperlink ref="F192" r:id="rId18" display="https://podminky.urs.cz/item/CS_URS_2025_01/162301972"/>
    <hyperlink ref="F197" r:id="rId19" display="https://podminky.urs.cz/item/CS_URS_2025_01/162351104"/>
    <hyperlink ref="F205" r:id="rId20" display="https://podminky.urs.cz/item/CS_URS_2025_01/162651112"/>
    <hyperlink ref="F211" r:id="rId21" display="https://podminky.urs.cz/item/CS_URS_2025_01/167151101"/>
    <hyperlink ref="F218" r:id="rId22" display="https://podminky.urs.cz/item/CS_URS_2025_01/171201231"/>
    <hyperlink ref="F224" r:id="rId23" display="https://podminky.urs.cz/item/CS_URS_2025_01/174151101"/>
    <hyperlink ref="F249" r:id="rId24" display="https://podminky.urs.cz/item/CS_URS_2025_01/175151101"/>
    <hyperlink ref="F264" r:id="rId25" display="https://podminky.urs.cz/item/CS_URS_2025_01/181111111"/>
    <hyperlink ref="F269" r:id="rId26" display="https://podminky.urs.cz/item/CS_URS_2025_01/181311103"/>
    <hyperlink ref="F274" r:id="rId27" display="https://podminky.urs.cz/item/CS_URS_2025_01/181411131"/>
    <hyperlink ref="F283" r:id="rId28" display="https://podminky.urs.cz/item/CS_URS_2025_01/181911102"/>
    <hyperlink ref="F288" r:id="rId29" display="https://podminky.urs.cz/item/CS_URS_2025_01/183402121"/>
    <hyperlink ref="F293" r:id="rId30" display="https://podminky.urs.cz/item/CS_URS_2025_01/184813511"/>
    <hyperlink ref="F298" r:id="rId31" display="https://podminky.urs.cz/item/CS_URS_2025_01/185804312"/>
    <hyperlink ref="F305" r:id="rId32" display="https://podminky.urs.cz/item/CS_URS_2025_01/359901111"/>
    <hyperlink ref="F310" r:id="rId33" display="https://podminky.urs.cz/item/CS_URS_2025_01/359901211"/>
    <hyperlink ref="F316" r:id="rId34" display="https://podminky.urs.cz/item/CS_URS_2025_01/451573111"/>
    <hyperlink ref="F323" r:id="rId35" display="https://podminky.urs.cz/item/CS_URS_2025_01/564871011"/>
    <hyperlink ref="F327" r:id="rId36" display="https://podminky.urs.cz/item/CS_URS_2025_01/567134113"/>
    <hyperlink ref="F333" r:id="rId37" display="https://podminky.urs.cz/item/CS_URS_2025_01/577145111"/>
    <hyperlink ref="F340" r:id="rId38" display="https://podminky.urs.cz/item/CS_URS_2025_01/871224201"/>
    <hyperlink ref="F348" r:id="rId39" display="https://podminky.urs.cz/item/CS_URS_2025_01/871363123"/>
    <hyperlink ref="F356" r:id="rId40" display="https://podminky.urs.cz/item/CS_URS_2025_01/871373123"/>
    <hyperlink ref="F364" r:id="rId41" display="https://podminky.urs.cz/item/CS_URS_2025_01/877375221"/>
    <hyperlink ref="F372" r:id="rId42" display="https://podminky.urs.cz/item/CS_URS_2025_01/892241111"/>
    <hyperlink ref="F376" r:id="rId43" display="https://podminky.urs.cz/item/CS_URS_2025_01/892372111"/>
    <hyperlink ref="F380" r:id="rId44" display="https://podminky.urs.cz/item/CS_URS_2025_01/892381111"/>
    <hyperlink ref="F384" r:id="rId45" display="https://podminky.urs.cz/item/CS_URS_2025_01/894410101"/>
    <hyperlink ref="F391" r:id="rId46" display="https://podminky.urs.cz/item/CS_URS_2025_01/894410211"/>
    <hyperlink ref="F399" r:id="rId47" display="https://podminky.urs.cz/item/CS_URS_2025_01/894410212"/>
    <hyperlink ref="F407" r:id="rId48" display="https://podminky.urs.cz/item/CS_URS_2025_01/894410213"/>
    <hyperlink ref="F415" r:id="rId49" display="https://podminky.urs.cz/item/CS_URS_2025_01/894410232"/>
    <hyperlink ref="F446" r:id="rId50" display="https://podminky.urs.cz/item/CS_URS_2025_01/899102112"/>
    <hyperlink ref="F454" r:id="rId51" display="https://podminky.urs.cz/item/CS_URS_2025_01/899104112"/>
    <hyperlink ref="F462" r:id="rId52" display="https://podminky.urs.cz/item/CS_URS_2025_01/899722114"/>
    <hyperlink ref="F471" r:id="rId53" display="https://podminky.urs.cz/item/CS_URS_2025_01/919732211"/>
    <hyperlink ref="F476" r:id="rId54" display="https://podminky.urs.cz/item/CS_URS_2025_01/919735111"/>
    <hyperlink ref="F481" r:id="rId55" display="https://podminky.urs.cz/item/CS_URS_2025_01/113107223"/>
    <hyperlink ref="F488" r:id="rId56" display="https://podminky.urs.cz/item/CS_URS_2025_01/113107242"/>
    <hyperlink ref="F495" r:id="rId57" display="https://podminky.urs.cz/item/CS_URS_2025_01/997221551"/>
    <hyperlink ref="F500" r:id="rId58" display="https://podminky.urs.cz/item/CS_URS_2025_01/997221559"/>
    <hyperlink ref="F506" r:id="rId59" display="https://podminky.urs.cz/item/CS_URS_2025_01/997221561"/>
    <hyperlink ref="F511" r:id="rId60" display="https://podminky.urs.cz/item/CS_URS_2025_01/997221569"/>
    <hyperlink ref="F517" r:id="rId61" display="https://podminky.urs.cz/item/CS_URS_2025_01/997221873"/>
    <hyperlink ref="F522" r:id="rId62" display="https://podminky.urs.cz/item/CS_URS_2025_01/997221875"/>
    <hyperlink ref="F528" r:id="rId63" display="https://podminky.urs.cz/item/CS_URS_2025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96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Český Brod - ulice Tuchorazská</v>
      </c>
      <c r="F7" s="145"/>
      <c r="G7" s="145"/>
      <c r="H7" s="145"/>
      <c r="L7" s="23"/>
    </row>
    <row r="8" s="1" customFormat="1" ht="12" customHeight="1">
      <c r="B8" s="23"/>
      <c r="D8" s="145" t="s">
        <v>97</v>
      </c>
      <c r="L8" s="23"/>
    </row>
    <row r="9" s="2" customFormat="1" ht="16.5" customHeight="1">
      <c r="A9" s="41"/>
      <c r="B9" s="47"/>
      <c r="C9" s="41"/>
      <c r="D9" s="41"/>
      <c r="E9" s="146" t="s">
        <v>98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99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684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29</v>
      </c>
      <c r="G14" s="41"/>
      <c r="H14" s="41"/>
      <c r="I14" s="145" t="s">
        <v>24</v>
      </c>
      <c r="J14" s="149" t="str">
        <f>'Rekapitulace stavby'!AN8</f>
        <v>14. 7. 2025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 xml:space="preserve"> </v>
      </c>
      <c r="F17" s="41"/>
      <c r="G17" s="41"/>
      <c r="H17" s="41"/>
      <c r="I17" s="145" t="s">
        <v>30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 xml:space="preserve"> </v>
      </c>
      <c r="F23" s="41"/>
      <c r="G23" s="41"/>
      <c r="H23" s="41"/>
      <c r="I23" s="145" t="s">
        <v>30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30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ROUND((SUM(BE95:BE432)),  2)</f>
        <v>0</v>
      </c>
      <c r="G35" s="41"/>
      <c r="H35" s="41"/>
      <c r="I35" s="160">
        <v>0.20999999999999999</v>
      </c>
      <c r="J35" s="159">
        <f>ROUND(((SUM(BE95:BE432))*I35),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ROUND((SUM(BF95:BF432)),  2)</f>
        <v>0</v>
      </c>
      <c r="G36" s="41"/>
      <c r="H36" s="41"/>
      <c r="I36" s="160">
        <v>0.12</v>
      </c>
      <c r="J36" s="159">
        <f>ROUND(((SUM(BF95:BF432))*I36),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ROUND((SUM(BG95:BG432)),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ROUND((SUM(BH95:BH432)),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ROUND((SUM(BI95:BI432)),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101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Český Brod - ulice Tuchorazská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98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99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IO_01_10 - SPLAŠKOVÉ KANALIZAČNÍ PŘÍPOJKY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14. 7. 2025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102</v>
      </c>
      <c r="D61" s="174"/>
      <c r="E61" s="174"/>
      <c r="F61" s="174"/>
      <c r="G61" s="174"/>
      <c r="H61" s="174"/>
      <c r="I61" s="174"/>
      <c r="J61" s="175" t="s">
        <v>103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104</v>
      </c>
    </row>
    <row r="64" s="9" customFormat="1" ht="24.96" customHeight="1">
      <c r="A64" s="9"/>
      <c r="B64" s="177"/>
      <c r="C64" s="178"/>
      <c r="D64" s="179" t="s">
        <v>105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106</v>
      </c>
      <c r="E65" s="185"/>
      <c r="F65" s="185"/>
      <c r="G65" s="185"/>
      <c r="H65" s="185"/>
      <c r="I65" s="185"/>
      <c r="J65" s="186">
        <f>J97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107</v>
      </c>
      <c r="E66" s="185"/>
      <c r="F66" s="185"/>
      <c r="G66" s="185"/>
      <c r="H66" s="185"/>
      <c r="I66" s="185"/>
      <c r="J66" s="186">
        <f>J235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108</v>
      </c>
      <c r="E67" s="185"/>
      <c r="F67" s="185"/>
      <c r="G67" s="185"/>
      <c r="H67" s="185"/>
      <c r="I67" s="185"/>
      <c r="J67" s="186">
        <f>J246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109</v>
      </c>
      <c r="E68" s="185"/>
      <c r="F68" s="185"/>
      <c r="G68" s="185"/>
      <c r="H68" s="185"/>
      <c r="I68" s="185"/>
      <c r="J68" s="186">
        <f>J252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110</v>
      </c>
      <c r="E69" s="185"/>
      <c r="F69" s="185"/>
      <c r="G69" s="185"/>
      <c r="H69" s="185"/>
      <c r="I69" s="185"/>
      <c r="J69" s="186">
        <f>J275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111</v>
      </c>
      <c r="E70" s="185"/>
      <c r="F70" s="185"/>
      <c r="G70" s="185"/>
      <c r="H70" s="185"/>
      <c r="I70" s="185"/>
      <c r="J70" s="186">
        <f>J338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3"/>
      <c r="C71" s="128"/>
      <c r="D71" s="184" t="s">
        <v>112</v>
      </c>
      <c r="E71" s="185"/>
      <c r="F71" s="185"/>
      <c r="G71" s="185"/>
      <c r="H71" s="185"/>
      <c r="I71" s="185"/>
      <c r="J71" s="186">
        <f>J365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113</v>
      </c>
      <c r="E72" s="185"/>
      <c r="F72" s="185"/>
      <c r="G72" s="185"/>
      <c r="H72" s="185"/>
      <c r="I72" s="185"/>
      <c r="J72" s="186">
        <f>J389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114</v>
      </c>
      <c r="E73" s="185"/>
      <c r="F73" s="185"/>
      <c r="G73" s="185"/>
      <c r="H73" s="185"/>
      <c r="I73" s="185"/>
      <c r="J73" s="186">
        <f>J429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115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Český Brod - ulice Tuchorazská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97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98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99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IO_01_10 - SPLAŠKOVÉ KANALIZAČNÍ PŘÍPOJKY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F14</f>
        <v xml:space="preserve"> </v>
      </c>
      <c r="G89" s="43"/>
      <c r="H89" s="43"/>
      <c r="I89" s="35" t="s">
        <v>24</v>
      </c>
      <c r="J89" s="75" t="str">
        <f>IF(J14="","",J14)</f>
        <v>14. 7. 2025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E17</f>
        <v xml:space="preserve"> </v>
      </c>
      <c r="G91" s="43"/>
      <c r="H91" s="43"/>
      <c r="I91" s="35" t="s">
        <v>33</v>
      </c>
      <c r="J91" s="39" t="str">
        <f>E23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IF(E20="","",E20)</f>
        <v>Vyplň údaj</v>
      </c>
      <c r="G92" s="43"/>
      <c r="H92" s="43"/>
      <c r="I92" s="35" t="s">
        <v>35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116</v>
      </c>
      <c r="D94" s="191" t="s">
        <v>57</v>
      </c>
      <c r="E94" s="191" t="s">
        <v>53</v>
      </c>
      <c r="F94" s="191" t="s">
        <v>54</v>
      </c>
      <c r="G94" s="191" t="s">
        <v>117</v>
      </c>
      <c r="H94" s="191" t="s">
        <v>118</v>
      </c>
      <c r="I94" s="191" t="s">
        <v>119</v>
      </c>
      <c r="J94" s="191" t="s">
        <v>103</v>
      </c>
      <c r="K94" s="192" t="s">
        <v>120</v>
      </c>
      <c r="L94" s="193"/>
      <c r="M94" s="95" t="s">
        <v>28</v>
      </c>
      <c r="N94" s="96" t="s">
        <v>42</v>
      </c>
      <c r="O94" s="96" t="s">
        <v>121</v>
      </c>
      <c r="P94" s="96" t="s">
        <v>122</v>
      </c>
      <c r="Q94" s="96" t="s">
        <v>123</v>
      </c>
      <c r="R94" s="96" t="s">
        <v>124</v>
      </c>
      <c r="S94" s="96" t="s">
        <v>125</v>
      </c>
      <c r="T94" s="97" t="s">
        <v>126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127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</f>
        <v>0</v>
      </c>
      <c r="Q95" s="99"/>
      <c r="R95" s="196">
        <f>R96</f>
        <v>516.65843565</v>
      </c>
      <c r="S95" s="99"/>
      <c r="T95" s="197">
        <f>T96</f>
        <v>70.304500000000004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71</v>
      </c>
      <c r="AU95" s="20" t="s">
        <v>104</v>
      </c>
      <c r="BK95" s="198">
        <f>BK96</f>
        <v>0</v>
      </c>
    </row>
    <row r="96" s="12" customFormat="1" ht="25.92" customHeight="1">
      <c r="A96" s="12"/>
      <c r="B96" s="199"/>
      <c r="C96" s="200"/>
      <c r="D96" s="201" t="s">
        <v>71</v>
      </c>
      <c r="E96" s="202" t="s">
        <v>128</v>
      </c>
      <c r="F96" s="202" t="s">
        <v>129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P97+P235+P246+P252+P275+P338+P389+P429</f>
        <v>0</v>
      </c>
      <c r="Q96" s="207"/>
      <c r="R96" s="208">
        <f>R97+R235+R246+R252+R275+R338+R389+R429</f>
        <v>516.65843565</v>
      </c>
      <c r="S96" s="207"/>
      <c r="T96" s="209">
        <f>T97+T235+T246+T252+T275+T338+T389+T429</f>
        <v>70.304500000000004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72</v>
      </c>
      <c r="AY96" s="210" t="s">
        <v>130</v>
      </c>
      <c r="BK96" s="212">
        <f>BK97+BK235+BK246+BK252+BK275+BK338+BK389+BK429</f>
        <v>0</v>
      </c>
    </row>
    <row r="97" s="12" customFormat="1" ht="22.8" customHeight="1">
      <c r="A97" s="12"/>
      <c r="B97" s="199"/>
      <c r="C97" s="200"/>
      <c r="D97" s="201" t="s">
        <v>71</v>
      </c>
      <c r="E97" s="213" t="s">
        <v>79</v>
      </c>
      <c r="F97" s="213" t="s">
        <v>131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SUM(P98:P234)</f>
        <v>0</v>
      </c>
      <c r="Q97" s="207"/>
      <c r="R97" s="208">
        <f>SUM(R98:R234)</f>
        <v>480.18577299999993</v>
      </c>
      <c r="S97" s="207"/>
      <c r="T97" s="209">
        <f>SUM(T98:T234)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79</v>
      </c>
      <c r="AY97" s="210" t="s">
        <v>130</v>
      </c>
      <c r="BK97" s="212">
        <f>SUM(BK98:BK234)</f>
        <v>0</v>
      </c>
    </row>
    <row r="98" s="2" customFormat="1" ht="16.5" customHeight="1">
      <c r="A98" s="41"/>
      <c r="B98" s="42"/>
      <c r="C98" s="215" t="s">
        <v>79</v>
      </c>
      <c r="D98" s="215" t="s">
        <v>132</v>
      </c>
      <c r="E98" s="216" t="s">
        <v>165</v>
      </c>
      <c r="F98" s="217" t="s">
        <v>166</v>
      </c>
      <c r="G98" s="218" t="s">
        <v>167</v>
      </c>
      <c r="H98" s="219">
        <v>40</v>
      </c>
      <c r="I98" s="220"/>
      <c r="J98" s="221">
        <f>ROUND(I98*H98,2)</f>
        <v>0</v>
      </c>
      <c r="K98" s="217" t="s">
        <v>136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0.036900000000000002</v>
      </c>
      <c r="R98" s="224">
        <f>Q98*H98</f>
        <v>1.476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137</v>
      </c>
      <c r="AT98" s="226" t="s">
        <v>132</v>
      </c>
      <c r="AU98" s="226" t="s">
        <v>81</v>
      </c>
      <c r="AY98" s="20" t="s">
        <v>130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137</v>
      </c>
      <c r="BM98" s="226" t="s">
        <v>685</v>
      </c>
    </row>
    <row r="99" s="2" customFormat="1">
      <c r="A99" s="41"/>
      <c r="B99" s="42"/>
      <c r="C99" s="43"/>
      <c r="D99" s="228" t="s">
        <v>139</v>
      </c>
      <c r="E99" s="43"/>
      <c r="F99" s="229" t="s">
        <v>169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139</v>
      </c>
      <c r="AU99" s="20" t="s">
        <v>81</v>
      </c>
    </row>
    <row r="100" s="2" customFormat="1">
      <c r="A100" s="41"/>
      <c r="B100" s="42"/>
      <c r="C100" s="43"/>
      <c r="D100" s="233" t="s">
        <v>141</v>
      </c>
      <c r="E100" s="43"/>
      <c r="F100" s="234" t="s">
        <v>170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141</v>
      </c>
      <c r="AU100" s="20" t="s">
        <v>81</v>
      </c>
    </row>
    <row r="101" s="13" customFormat="1">
      <c r="A101" s="13"/>
      <c r="B101" s="235"/>
      <c r="C101" s="236"/>
      <c r="D101" s="228" t="s">
        <v>143</v>
      </c>
      <c r="E101" s="237" t="s">
        <v>28</v>
      </c>
      <c r="F101" s="238" t="s">
        <v>310</v>
      </c>
      <c r="G101" s="236"/>
      <c r="H101" s="239">
        <v>40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143</v>
      </c>
      <c r="AU101" s="245" t="s">
        <v>81</v>
      </c>
      <c r="AV101" s="13" t="s">
        <v>81</v>
      </c>
      <c r="AW101" s="13" t="s">
        <v>34</v>
      </c>
      <c r="AX101" s="13" t="s">
        <v>79</v>
      </c>
      <c r="AY101" s="245" t="s">
        <v>130</v>
      </c>
    </row>
    <row r="102" s="2" customFormat="1" ht="24.15" customHeight="1">
      <c r="A102" s="41"/>
      <c r="B102" s="42"/>
      <c r="C102" s="215" t="s">
        <v>81</v>
      </c>
      <c r="D102" s="215" t="s">
        <v>132</v>
      </c>
      <c r="E102" s="216" t="s">
        <v>174</v>
      </c>
      <c r="F102" s="217" t="s">
        <v>175</v>
      </c>
      <c r="G102" s="218" t="s">
        <v>167</v>
      </c>
      <c r="H102" s="219">
        <v>21</v>
      </c>
      <c r="I102" s="220"/>
      <c r="J102" s="221">
        <f>ROUND(I102*H102,2)</f>
        <v>0</v>
      </c>
      <c r="K102" s="217" t="s">
        <v>136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0.01269</v>
      </c>
      <c r="R102" s="224">
        <f>Q102*H102</f>
        <v>0.26649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137</v>
      </c>
      <c r="AT102" s="226" t="s">
        <v>132</v>
      </c>
      <c r="AU102" s="226" t="s">
        <v>81</v>
      </c>
      <c r="AY102" s="20" t="s">
        <v>130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137</v>
      </c>
      <c r="BM102" s="226" t="s">
        <v>686</v>
      </c>
    </row>
    <row r="103" s="2" customFormat="1">
      <c r="A103" s="41"/>
      <c r="B103" s="42"/>
      <c r="C103" s="43"/>
      <c r="D103" s="228" t="s">
        <v>139</v>
      </c>
      <c r="E103" s="43"/>
      <c r="F103" s="229" t="s">
        <v>176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139</v>
      </c>
      <c r="AU103" s="20" t="s">
        <v>81</v>
      </c>
    </row>
    <row r="104" s="2" customFormat="1">
      <c r="A104" s="41"/>
      <c r="B104" s="42"/>
      <c r="C104" s="43"/>
      <c r="D104" s="233" t="s">
        <v>141</v>
      </c>
      <c r="E104" s="43"/>
      <c r="F104" s="234" t="s">
        <v>177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141</v>
      </c>
      <c r="AU104" s="20" t="s">
        <v>81</v>
      </c>
    </row>
    <row r="105" s="13" customFormat="1">
      <c r="A105" s="13"/>
      <c r="B105" s="235"/>
      <c r="C105" s="236"/>
      <c r="D105" s="228" t="s">
        <v>143</v>
      </c>
      <c r="E105" s="237" t="s">
        <v>28</v>
      </c>
      <c r="F105" s="238" t="s">
        <v>7</v>
      </c>
      <c r="G105" s="236"/>
      <c r="H105" s="239">
        <v>21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143</v>
      </c>
      <c r="AU105" s="245" t="s">
        <v>81</v>
      </c>
      <c r="AV105" s="13" t="s">
        <v>81</v>
      </c>
      <c r="AW105" s="13" t="s">
        <v>34</v>
      </c>
      <c r="AX105" s="13" t="s">
        <v>79</v>
      </c>
      <c r="AY105" s="245" t="s">
        <v>130</v>
      </c>
    </row>
    <row r="106" s="2" customFormat="1" ht="24.15" customHeight="1">
      <c r="A106" s="41"/>
      <c r="B106" s="42"/>
      <c r="C106" s="215" t="s">
        <v>149</v>
      </c>
      <c r="D106" s="215" t="s">
        <v>132</v>
      </c>
      <c r="E106" s="216" t="s">
        <v>180</v>
      </c>
      <c r="F106" s="217" t="s">
        <v>181</v>
      </c>
      <c r="G106" s="218" t="s">
        <v>167</v>
      </c>
      <c r="H106" s="219">
        <v>80</v>
      </c>
      <c r="I106" s="220"/>
      <c r="J106" s="221">
        <f>ROUND(I106*H106,2)</f>
        <v>0</v>
      </c>
      <c r="K106" s="217" t="s">
        <v>136</v>
      </c>
      <c r="L106" s="47"/>
      <c r="M106" s="222" t="s">
        <v>28</v>
      </c>
      <c r="N106" s="223" t="s">
        <v>43</v>
      </c>
      <c r="O106" s="87"/>
      <c r="P106" s="224">
        <f>O106*H106</f>
        <v>0</v>
      </c>
      <c r="Q106" s="224">
        <v>0.06053</v>
      </c>
      <c r="R106" s="224">
        <f>Q106*H106</f>
        <v>4.8423999999999996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137</v>
      </c>
      <c r="AT106" s="226" t="s">
        <v>132</v>
      </c>
      <c r="AU106" s="226" t="s">
        <v>81</v>
      </c>
      <c r="AY106" s="20" t="s">
        <v>130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137</v>
      </c>
      <c r="BM106" s="226" t="s">
        <v>182</v>
      </c>
    </row>
    <row r="107" s="2" customFormat="1">
      <c r="A107" s="41"/>
      <c r="B107" s="42"/>
      <c r="C107" s="43"/>
      <c r="D107" s="228" t="s">
        <v>139</v>
      </c>
      <c r="E107" s="43"/>
      <c r="F107" s="229" t="s">
        <v>183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139</v>
      </c>
      <c r="AU107" s="20" t="s">
        <v>81</v>
      </c>
    </row>
    <row r="108" s="2" customFormat="1">
      <c r="A108" s="41"/>
      <c r="B108" s="42"/>
      <c r="C108" s="43"/>
      <c r="D108" s="233" t="s">
        <v>141</v>
      </c>
      <c r="E108" s="43"/>
      <c r="F108" s="234" t="s">
        <v>184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141</v>
      </c>
      <c r="AU108" s="20" t="s">
        <v>81</v>
      </c>
    </row>
    <row r="109" s="13" customFormat="1">
      <c r="A109" s="13"/>
      <c r="B109" s="235"/>
      <c r="C109" s="236"/>
      <c r="D109" s="228" t="s">
        <v>143</v>
      </c>
      <c r="E109" s="237" t="s">
        <v>28</v>
      </c>
      <c r="F109" s="238" t="s">
        <v>533</v>
      </c>
      <c r="G109" s="236"/>
      <c r="H109" s="239">
        <v>80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143</v>
      </c>
      <c r="AU109" s="245" t="s">
        <v>81</v>
      </c>
      <c r="AV109" s="13" t="s">
        <v>81</v>
      </c>
      <c r="AW109" s="13" t="s">
        <v>34</v>
      </c>
      <c r="AX109" s="13" t="s">
        <v>72</v>
      </c>
      <c r="AY109" s="245" t="s">
        <v>130</v>
      </c>
    </row>
    <row r="110" s="14" customFormat="1">
      <c r="A110" s="14"/>
      <c r="B110" s="246"/>
      <c r="C110" s="247"/>
      <c r="D110" s="228" t="s">
        <v>143</v>
      </c>
      <c r="E110" s="248" t="s">
        <v>28</v>
      </c>
      <c r="F110" s="249" t="s">
        <v>172</v>
      </c>
      <c r="G110" s="247"/>
      <c r="H110" s="250">
        <v>80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143</v>
      </c>
      <c r="AU110" s="256" t="s">
        <v>81</v>
      </c>
      <c r="AV110" s="14" t="s">
        <v>137</v>
      </c>
      <c r="AW110" s="14" t="s">
        <v>34</v>
      </c>
      <c r="AX110" s="14" t="s">
        <v>79</v>
      </c>
      <c r="AY110" s="256" t="s">
        <v>130</v>
      </c>
    </row>
    <row r="111" s="2" customFormat="1" ht="24.15" customHeight="1">
      <c r="A111" s="41"/>
      <c r="B111" s="42"/>
      <c r="C111" s="215" t="s">
        <v>137</v>
      </c>
      <c r="D111" s="215" t="s">
        <v>132</v>
      </c>
      <c r="E111" s="216" t="s">
        <v>187</v>
      </c>
      <c r="F111" s="217" t="s">
        <v>188</v>
      </c>
      <c r="G111" s="218" t="s">
        <v>189</v>
      </c>
      <c r="H111" s="219">
        <v>54.100000000000001</v>
      </c>
      <c r="I111" s="220"/>
      <c r="J111" s="221">
        <f>ROUND(I111*H111,2)</f>
        <v>0</v>
      </c>
      <c r="K111" s="217" t="s">
        <v>136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137</v>
      </c>
      <c r="AT111" s="226" t="s">
        <v>132</v>
      </c>
      <c r="AU111" s="226" t="s">
        <v>81</v>
      </c>
      <c r="AY111" s="20" t="s">
        <v>130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137</v>
      </c>
      <c r="BM111" s="226" t="s">
        <v>687</v>
      </c>
    </row>
    <row r="112" s="2" customFormat="1">
      <c r="A112" s="41"/>
      <c r="B112" s="42"/>
      <c r="C112" s="43"/>
      <c r="D112" s="228" t="s">
        <v>139</v>
      </c>
      <c r="E112" s="43"/>
      <c r="F112" s="229" t="s">
        <v>191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139</v>
      </c>
      <c r="AU112" s="20" t="s">
        <v>81</v>
      </c>
    </row>
    <row r="113" s="2" customFormat="1">
      <c r="A113" s="41"/>
      <c r="B113" s="42"/>
      <c r="C113" s="43"/>
      <c r="D113" s="233" t="s">
        <v>141</v>
      </c>
      <c r="E113" s="43"/>
      <c r="F113" s="234" t="s">
        <v>688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141</v>
      </c>
      <c r="AU113" s="20" t="s">
        <v>81</v>
      </c>
    </row>
    <row r="114" s="13" customFormat="1">
      <c r="A114" s="13"/>
      <c r="B114" s="235"/>
      <c r="C114" s="236"/>
      <c r="D114" s="228" t="s">
        <v>143</v>
      </c>
      <c r="E114" s="237" t="s">
        <v>28</v>
      </c>
      <c r="F114" s="238" t="s">
        <v>689</v>
      </c>
      <c r="G114" s="236"/>
      <c r="H114" s="239">
        <v>54.100000000000001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5" t="s">
        <v>143</v>
      </c>
      <c r="AU114" s="245" t="s">
        <v>81</v>
      </c>
      <c r="AV114" s="13" t="s">
        <v>81</v>
      </c>
      <c r="AW114" s="13" t="s">
        <v>34</v>
      </c>
      <c r="AX114" s="13" t="s">
        <v>72</v>
      </c>
      <c r="AY114" s="245" t="s">
        <v>130</v>
      </c>
    </row>
    <row r="115" s="14" customFormat="1">
      <c r="A115" s="14"/>
      <c r="B115" s="246"/>
      <c r="C115" s="247"/>
      <c r="D115" s="228" t="s">
        <v>143</v>
      </c>
      <c r="E115" s="248" t="s">
        <v>28</v>
      </c>
      <c r="F115" s="249" t="s">
        <v>172</v>
      </c>
      <c r="G115" s="247"/>
      <c r="H115" s="250">
        <v>54.100000000000001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6" t="s">
        <v>143</v>
      </c>
      <c r="AU115" s="256" t="s">
        <v>81</v>
      </c>
      <c r="AV115" s="14" t="s">
        <v>137</v>
      </c>
      <c r="AW115" s="14" t="s">
        <v>34</v>
      </c>
      <c r="AX115" s="14" t="s">
        <v>79</v>
      </c>
      <c r="AY115" s="256" t="s">
        <v>130</v>
      </c>
    </row>
    <row r="116" s="2" customFormat="1" ht="24.15" customHeight="1">
      <c r="A116" s="41"/>
      <c r="B116" s="42"/>
      <c r="C116" s="215" t="s">
        <v>164</v>
      </c>
      <c r="D116" s="215" t="s">
        <v>132</v>
      </c>
      <c r="E116" s="216" t="s">
        <v>195</v>
      </c>
      <c r="F116" s="217" t="s">
        <v>196</v>
      </c>
      <c r="G116" s="218" t="s">
        <v>197</v>
      </c>
      <c r="H116" s="219">
        <v>211.5</v>
      </c>
      <c r="I116" s="220"/>
      <c r="J116" s="221">
        <f>ROUND(I116*H116,2)</f>
        <v>0</v>
      </c>
      <c r="K116" s="217" t="s">
        <v>136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137</v>
      </c>
      <c r="AT116" s="226" t="s">
        <v>132</v>
      </c>
      <c r="AU116" s="226" t="s">
        <v>81</v>
      </c>
      <c r="AY116" s="20" t="s">
        <v>130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137</v>
      </c>
      <c r="BM116" s="226" t="s">
        <v>249</v>
      </c>
    </row>
    <row r="117" s="2" customFormat="1">
      <c r="A117" s="41"/>
      <c r="B117" s="42"/>
      <c r="C117" s="43"/>
      <c r="D117" s="228" t="s">
        <v>139</v>
      </c>
      <c r="E117" s="43"/>
      <c r="F117" s="229" t="s">
        <v>199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139</v>
      </c>
      <c r="AU117" s="20" t="s">
        <v>81</v>
      </c>
    </row>
    <row r="118" s="2" customFormat="1">
      <c r="A118" s="41"/>
      <c r="B118" s="42"/>
      <c r="C118" s="43"/>
      <c r="D118" s="233" t="s">
        <v>141</v>
      </c>
      <c r="E118" s="43"/>
      <c r="F118" s="234" t="s">
        <v>200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141</v>
      </c>
      <c r="AU118" s="20" t="s">
        <v>81</v>
      </c>
    </row>
    <row r="119" s="13" customFormat="1">
      <c r="A119" s="13"/>
      <c r="B119" s="235"/>
      <c r="C119" s="236"/>
      <c r="D119" s="228" t="s">
        <v>143</v>
      </c>
      <c r="E119" s="237" t="s">
        <v>28</v>
      </c>
      <c r="F119" s="238" t="s">
        <v>690</v>
      </c>
      <c r="G119" s="236"/>
      <c r="H119" s="239">
        <v>211.5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143</v>
      </c>
      <c r="AU119" s="245" t="s">
        <v>81</v>
      </c>
      <c r="AV119" s="13" t="s">
        <v>81</v>
      </c>
      <c r="AW119" s="13" t="s">
        <v>34</v>
      </c>
      <c r="AX119" s="13" t="s">
        <v>72</v>
      </c>
      <c r="AY119" s="245" t="s">
        <v>130</v>
      </c>
    </row>
    <row r="120" s="14" customFormat="1">
      <c r="A120" s="14"/>
      <c r="B120" s="246"/>
      <c r="C120" s="247"/>
      <c r="D120" s="228" t="s">
        <v>143</v>
      </c>
      <c r="E120" s="248" t="s">
        <v>28</v>
      </c>
      <c r="F120" s="249" t="s">
        <v>172</v>
      </c>
      <c r="G120" s="247"/>
      <c r="H120" s="250">
        <v>211.5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143</v>
      </c>
      <c r="AU120" s="256" t="s">
        <v>81</v>
      </c>
      <c r="AV120" s="14" t="s">
        <v>137</v>
      </c>
      <c r="AW120" s="14" t="s">
        <v>34</v>
      </c>
      <c r="AX120" s="14" t="s">
        <v>79</v>
      </c>
      <c r="AY120" s="256" t="s">
        <v>130</v>
      </c>
    </row>
    <row r="121" s="2" customFormat="1" ht="33" customHeight="1">
      <c r="A121" s="41"/>
      <c r="B121" s="42"/>
      <c r="C121" s="215" t="s">
        <v>173</v>
      </c>
      <c r="D121" s="215" t="s">
        <v>132</v>
      </c>
      <c r="E121" s="216" t="s">
        <v>691</v>
      </c>
      <c r="F121" s="217" t="s">
        <v>692</v>
      </c>
      <c r="G121" s="218" t="s">
        <v>197</v>
      </c>
      <c r="H121" s="219">
        <v>225.75</v>
      </c>
      <c r="I121" s="220"/>
      <c r="J121" s="221">
        <f>ROUND(I121*H121,2)</f>
        <v>0</v>
      </c>
      <c r="K121" s="217" t="s">
        <v>136</v>
      </c>
      <c r="L121" s="47"/>
      <c r="M121" s="222" t="s">
        <v>28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137</v>
      </c>
      <c r="AT121" s="226" t="s">
        <v>132</v>
      </c>
      <c r="AU121" s="226" t="s">
        <v>81</v>
      </c>
      <c r="AY121" s="20" t="s">
        <v>130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137</v>
      </c>
      <c r="BM121" s="226" t="s">
        <v>693</v>
      </c>
    </row>
    <row r="122" s="2" customFormat="1">
      <c r="A122" s="41"/>
      <c r="B122" s="42"/>
      <c r="C122" s="43"/>
      <c r="D122" s="228" t="s">
        <v>139</v>
      </c>
      <c r="E122" s="43"/>
      <c r="F122" s="229" t="s">
        <v>694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139</v>
      </c>
      <c r="AU122" s="20" t="s">
        <v>81</v>
      </c>
    </row>
    <row r="123" s="2" customFormat="1">
      <c r="A123" s="41"/>
      <c r="B123" s="42"/>
      <c r="C123" s="43"/>
      <c r="D123" s="233" t="s">
        <v>141</v>
      </c>
      <c r="E123" s="43"/>
      <c r="F123" s="234" t="s">
        <v>695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141</v>
      </c>
      <c r="AU123" s="20" t="s">
        <v>81</v>
      </c>
    </row>
    <row r="124" s="13" customFormat="1">
      <c r="A124" s="13"/>
      <c r="B124" s="235"/>
      <c r="C124" s="236"/>
      <c r="D124" s="228" t="s">
        <v>143</v>
      </c>
      <c r="E124" s="237" t="s">
        <v>28</v>
      </c>
      <c r="F124" s="238" t="s">
        <v>696</v>
      </c>
      <c r="G124" s="236"/>
      <c r="H124" s="239">
        <v>225.75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143</v>
      </c>
      <c r="AU124" s="245" t="s">
        <v>81</v>
      </c>
      <c r="AV124" s="13" t="s">
        <v>81</v>
      </c>
      <c r="AW124" s="13" t="s">
        <v>34</v>
      </c>
      <c r="AX124" s="13" t="s">
        <v>79</v>
      </c>
      <c r="AY124" s="245" t="s">
        <v>130</v>
      </c>
    </row>
    <row r="125" s="2" customFormat="1" ht="33" customHeight="1">
      <c r="A125" s="41"/>
      <c r="B125" s="42"/>
      <c r="C125" s="215" t="s">
        <v>179</v>
      </c>
      <c r="D125" s="215" t="s">
        <v>132</v>
      </c>
      <c r="E125" s="216" t="s">
        <v>215</v>
      </c>
      <c r="F125" s="217" t="s">
        <v>216</v>
      </c>
      <c r="G125" s="218" t="s">
        <v>197</v>
      </c>
      <c r="H125" s="219">
        <v>37.5</v>
      </c>
      <c r="I125" s="220"/>
      <c r="J125" s="221">
        <f>ROUND(I125*H125,2)</f>
        <v>0</v>
      </c>
      <c r="K125" s="217" t="s">
        <v>136</v>
      </c>
      <c r="L125" s="47"/>
      <c r="M125" s="222" t="s">
        <v>28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137</v>
      </c>
      <c r="AT125" s="226" t="s">
        <v>132</v>
      </c>
      <c r="AU125" s="226" t="s">
        <v>81</v>
      </c>
      <c r="AY125" s="20" t="s">
        <v>130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137</v>
      </c>
      <c r="BM125" s="226" t="s">
        <v>697</v>
      </c>
    </row>
    <row r="126" s="2" customFormat="1">
      <c r="A126" s="41"/>
      <c r="B126" s="42"/>
      <c r="C126" s="43"/>
      <c r="D126" s="228" t="s">
        <v>139</v>
      </c>
      <c r="E126" s="43"/>
      <c r="F126" s="229" t="s">
        <v>218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139</v>
      </c>
      <c r="AU126" s="20" t="s">
        <v>81</v>
      </c>
    </row>
    <row r="127" s="2" customFormat="1">
      <c r="A127" s="41"/>
      <c r="B127" s="42"/>
      <c r="C127" s="43"/>
      <c r="D127" s="233" t="s">
        <v>141</v>
      </c>
      <c r="E127" s="43"/>
      <c r="F127" s="234" t="s">
        <v>219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141</v>
      </c>
      <c r="AU127" s="20" t="s">
        <v>81</v>
      </c>
    </row>
    <row r="128" s="2" customFormat="1">
      <c r="A128" s="41"/>
      <c r="B128" s="42"/>
      <c r="C128" s="43"/>
      <c r="D128" s="228" t="s">
        <v>220</v>
      </c>
      <c r="E128" s="43"/>
      <c r="F128" s="257" t="s">
        <v>221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220</v>
      </c>
      <c r="AU128" s="20" t="s">
        <v>81</v>
      </c>
    </row>
    <row r="129" s="13" customFormat="1">
      <c r="A129" s="13"/>
      <c r="B129" s="235"/>
      <c r="C129" s="236"/>
      <c r="D129" s="228" t="s">
        <v>143</v>
      </c>
      <c r="E129" s="237" t="s">
        <v>28</v>
      </c>
      <c r="F129" s="238" t="s">
        <v>698</v>
      </c>
      <c r="G129" s="236"/>
      <c r="H129" s="239">
        <v>37.5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143</v>
      </c>
      <c r="AU129" s="245" t="s">
        <v>81</v>
      </c>
      <c r="AV129" s="13" t="s">
        <v>81</v>
      </c>
      <c r="AW129" s="13" t="s">
        <v>34</v>
      </c>
      <c r="AX129" s="13" t="s">
        <v>72</v>
      </c>
      <c r="AY129" s="245" t="s">
        <v>130</v>
      </c>
    </row>
    <row r="130" s="14" customFormat="1">
      <c r="A130" s="14"/>
      <c r="B130" s="246"/>
      <c r="C130" s="247"/>
      <c r="D130" s="228" t="s">
        <v>143</v>
      </c>
      <c r="E130" s="248" t="s">
        <v>28</v>
      </c>
      <c r="F130" s="249" t="s">
        <v>172</v>
      </c>
      <c r="G130" s="247"/>
      <c r="H130" s="250">
        <v>37.5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143</v>
      </c>
      <c r="AU130" s="256" t="s">
        <v>81</v>
      </c>
      <c r="AV130" s="14" t="s">
        <v>137</v>
      </c>
      <c r="AW130" s="14" t="s">
        <v>34</v>
      </c>
      <c r="AX130" s="14" t="s">
        <v>79</v>
      </c>
      <c r="AY130" s="256" t="s">
        <v>130</v>
      </c>
    </row>
    <row r="131" s="2" customFormat="1" ht="21.75" customHeight="1">
      <c r="A131" s="41"/>
      <c r="B131" s="42"/>
      <c r="C131" s="215" t="s">
        <v>186</v>
      </c>
      <c r="D131" s="215" t="s">
        <v>132</v>
      </c>
      <c r="E131" s="216" t="s">
        <v>699</v>
      </c>
      <c r="F131" s="217" t="s">
        <v>700</v>
      </c>
      <c r="G131" s="218" t="s">
        <v>189</v>
      </c>
      <c r="H131" s="219">
        <v>451.5</v>
      </c>
      <c r="I131" s="220"/>
      <c r="J131" s="221">
        <f>ROUND(I131*H131,2)</f>
        <v>0</v>
      </c>
      <c r="K131" s="217" t="s">
        <v>136</v>
      </c>
      <c r="L131" s="47"/>
      <c r="M131" s="222" t="s">
        <v>28</v>
      </c>
      <c r="N131" s="223" t="s">
        <v>43</v>
      </c>
      <c r="O131" s="87"/>
      <c r="P131" s="224">
        <f>O131*H131</f>
        <v>0</v>
      </c>
      <c r="Q131" s="224">
        <v>0.00084000000000000003</v>
      </c>
      <c r="R131" s="224">
        <f>Q131*H131</f>
        <v>0.37926000000000004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137</v>
      </c>
      <c r="AT131" s="226" t="s">
        <v>132</v>
      </c>
      <c r="AU131" s="226" t="s">
        <v>81</v>
      </c>
      <c r="AY131" s="20" t="s">
        <v>130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137</v>
      </c>
      <c r="BM131" s="226" t="s">
        <v>204</v>
      </c>
    </row>
    <row r="132" s="2" customFormat="1">
      <c r="A132" s="41"/>
      <c r="B132" s="42"/>
      <c r="C132" s="43"/>
      <c r="D132" s="228" t="s">
        <v>139</v>
      </c>
      <c r="E132" s="43"/>
      <c r="F132" s="229" t="s">
        <v>701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139</v>
      </c>
      <c r="AU132" s="20" t="s">
        <v>81</v>
      </c>
    </row>
    <row r="133" s="2" customFormat="1">
      <c r="A133" s="41"/>
      <c r="B133" s="42"/>
      <c r="C133" s="43"/>
      <c r="D133" s="233" t="s">
        <v>141</v>
      </c>
      <c r="E133" s="43"/>
      <c r="F133" s="234" t="s">
        <v>702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141</v>
      </c>
      <c r="AU133" s="20" t="s">
        <v>81</v>
      </c>
    </row>
    <row r="134" s="13" customFormat="1">
      <c r="A134" s="13"/>
      <c r="B134" s="235"/>
      <c r="C134" s="236"/>
      <c r="D134" s="228" t="s">
        <v>143</v>
      </c>
      <c r="E134" s="237" t="s">
        <v>28</v>
      </c>
      <c r="F134" s="238" t="s">
        <v>703</v>
      </c>
      <c r="G134" s="236"/>
      <c r="H134" s="239">
        <v>451.5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143</v>
      </c>
      <c r="AU134" s="245" t="s">
        <v>81</v>
      </c>
      <c r="AV134" s="13" t="s">
        <v>81</v>
      </c>
      <c r="AW134" s="13" t="s">
        <v>34</v>
      </c>
      <c r="AX134" s="13" t="s">
        <v>72</v>
      </c>
      <c r="AY134" s="245" t="s">
        <v>130</v>
      </c>
    </row>
    <row r="135" s="14" customFormat="1">
      <c r="A135" s="14"/>
      <c r="B135" s="246"/>
      <c r="C135" s="247"/>
      <c r="D135" s="228" t="s">
        <v>143</v>
      </c>
      <c r="E135" s="248" t="s">
        <v>28</v>
      </c>
      <c r="F135" s="249" t="s">
        <v>172</v>
      </c>
      <c r="G135" s="247"/>
      <c r="H135" s="250">
        <v>451.5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143</v>
      </c>
      <c r="AU135" s="256" t="s">
        <v>81</v>
      </c>
      <c r="AV135" s="14" t="s">
        <v>137</v>
      </c>
      <c r="AW135" s="14" t="s">
        <v>34</v>
      </c>
      <c r="AX135" s="14" t="s">
        <v>79</v>
      </c>
      <c r="AY135" s="256" t="s">
        <v>130</v>
      </c>
    </row>
    <row r="136" s="2" customFormat="1" ht="24.15" customHeight="1">
      <c r="A136" s="41"/>
      <c r="B136" s="42"/>
      <c r="C136" s="215" t="s">
        <v>194</v>
      </c>
      <c r="D136" s="215" t="s">
        <v>132</v>
      </c>
      <c r="E136" s="216" t="s">
        <v>704</v>
      </c>
      <c r="F136" s="217" t="s">
        <v>705</v>
      </c>
      <c r="G136" s="218" t="s">
        <v>189</v>
      </c>
      <c r="H136" s="219">
        <v>451.5</v>
      </c>
      <c r="I136" s="220"/>
      <c r="J136" s="221">
        <f>ROUND(I136*H136,2)</f>
        <v>0</v>
      </c>
      <c r="K136" s="217" t="s">
        <v>136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137</v>
      </c>
      <c r="AT136" s="226" t="s">
        <v>132</v>
      </c>
      <c r="AU136" s="226" t="s">
        <v>81</v>
      </c>
      <c r="AY136" s="20" t="s">
        <v>130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137</v>
      </c>
      <c r="BM136" s="226" t="s">
        <v>290</v>
      </c>
    </row>
    <row r="137" s="2" customFormat="1">
      <c r="A137" s="41"/>
      <c r="B137" s="42"/>
      <c r="C137" s="43"/>
      <c r="D137" s="228" t="s">
        <v>139</v>
      </c>
      <c r="E137" s="43"/>
      <c r="F137" s="229" t="s">
        <v>706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139</v>
      </c>
      <c r="AU137" s="20" t="s">
        <v>81</v>
      </c>
    </row>
    <row r="138" s="2" customFormat="1">
      <c r="A138" s="41"/>
      <c r="B138" s="42"/>
      <c r="C138" s="43"/>
      <c r="D138" s="233" t="s">
        <v>141</v>
      </c>
      <c r="E138" s="43"/>
      <c r="F138" s="234" t="s">
        <v>707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141</v>
      </c>
      <c r="AU138" s="20" t="s">
        <v>81</v>
      </c>
    </row>
    <row r="139" s="13" customFormat="1">
      <c r="A139" s="13"/>
      <c r="B139" s="235"/>
      <c r="C139" s="236"/>
      <c r="D139" s="228" t="s">
        <v>143</v>
      </c>
      <c r="E139" s="237" t="s">
        <v>28</v>
      </c>
      <c r="F139" s="238" t="s">
        <v>703</v>
      </c>
      <c r="G139" s="236"/>
      <c r="H139" s="239">
        <v>451.5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143</v>
      </c>
      <c r="AU139" s="245" t="s">
        <v>81</v>
      </c>
      <c r="AV139" s="13" t="s">
        <v>81</v>
      </c>
      <c r="AW139" s="13" t="s">
        <v>34</v>
      </c>
      <c r="AX139" s="13" t="s">
        <v>72</v>
      </c>
      <c r="AY139" s="245" t="s">
        <v>130</v>
      </c>
    </row>
    <row r="140" s="14" customFormat="1">
      <c r="A140" s="14"/>
      <c r="B140" s="246"/>
      <c r="C140" s="247"/>
      <c r="D140" s="228" t="s">
        <v>143</v>
      </c>
      <c r="E140" s="248" t="s">
        <v>28</v>
      </c>
      <c r="F140" s="249" t="s">
        <v>172</v>
      </c>
      <c r="G140" s="247"/>
      <c r="H140" s="250">
        <v>451.5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143</v>
      </c>
      <c r="AU140" s="256" t="s">
        <v>81</v>
      </c>
      <c r="AV140" s="14" t="s">
        <v>137</v>
      </c>
      <c r="AW140" s="14" t="s">
        <v>34</v>
      </c>
      <c r="AX140" s="14" t="s">
        <v>79</v>
      </c>
      <c r="AY140" s="256" t="s">
        <v>130</v>
      </c>
    </row>
    <row r="141" s="2" customFormat="1" ht="37.8" customHeight="1">
      <c r="A141" s="41"/>
      <c r="B141" s="42"/>
      <c r="C141" s="215" t="s">
        <v>168</v>
      </c>
      <c r="D141" s="215" t="s">
        <v>132</v>
      </c>
      <c r="E141" s="216" t="s">
        <v>274</v>
      </c>
      <c r="F141" s="217" t="s">
        <v>275</v>
      </c>
      <c r="G141" s="218" t="s">
        <v>197</v>
      </c>
      <c r="H141" s="219">
        <v>50.229999999999997</v>
      </c>
      <c r="I141" s="220"/>
      <c r="J141" s="221">
        <f>ROUND(I141*H141,2)</f>
        <v>0</v>
      </c>
      <c r="K141" s="217" t="s">
        <v>136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137</v>
      </c>
      <c r="AT141" s="226" t="s">
        <v>132</v>
      </c>
      <c r="AU141" s="226" t="s">
        <v>81</v>
      </c>
      <c r="AY141" s="20" t="s">
        <v>130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137</v>
      </c>
      <c r="BM141" s="226" t="s">
        <v>708</v>
      </c>
    </row>
    <row r="142" s="2" customFormat="1">
      <c r="A142" s="41"/>
      <c r="B142" s="42"/>
      <c r="C142" s="43"/>
      <c r="D142" s="228" t="s">
        <v>139</v>
      </c>
      <c r="E142" s="43"/>
      <c r="F142" s="229" t="s">
        <v>277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139</v>
      </c>
      <c r="AU142" s="20" t="s">
        <v>81</v>
      </c>
    </row>
    <row r="143" s="2" customFormat="1">
      <c r="A143" s="41"/>
      <c r="B143" s="42"/>
      <c r="C143" s="43"/>
      <c r="D143" s="233" t="s">
        <v>141</v>
      </c>
      <c r="E143" s="43"/>
      <c r="F143" s="234" t="s">
        <v>278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141</v>
      </c>
      <c r="AU143" s="20" t="s">
        <v>81</v>
      </c>
    </row>
    <row r="144" s="13" customFormat="1">
      <c r="A144" s="13"/>
      <c r="B144" s="235"/>
      <c r="C144" s="236"/>
      <c r="D144" s="228" t="s">
        <v>143</v>
      </c>
      <c r="E144" s="237" t="s">
        <v>28</v>
      </c>
      <c r="F144" s="238" t="s">
        <v>709</v>
      </c>
      <c r="G144" s="236"/>
      <c r="H144" s="239">
        <v>13.525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143</v>
      </c>
      <c r="AU144" s="245" t="s">
        <v>81</v>
      </c>
      <c r="AV144" s="13" t="s">
        <v>81</v>
      </c>
      <c r="AW144" s="13" t="s">
        <v>34</v>
      </c>
      <c r="AX144" s="13" t="s">
        <v>72</v>
      </c>
      <c r="AY144" s="245" t="s">
        <v>130</v>
      </c>
    </row>
    <row r="145" s="13" customFormat="1">
      <c r="A145" s="13"/>
      <c r="B145" s="235"/>
      <c r="C145" s="236"/>
      <c r="D145" s="228" t="s">
        <v>143</v>
      </c>
      <c r="E145" s="237" t="s">
        <v>28</v>
      </c>
      <c r="F145" s="238" t="s">
        <v>710</v>
      </c>
      <c r="G145" s="236"/>
      <c r="H145" s="239">
        <v>13.525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143</v>
      </c>
      <c r="AU145" s="245" t="s">
        <v>81</v>
      </c>
      <c r="AV145" s="13" t="s">
        <v>81</v>
      </c>
      <c r="AW145" s="13" t="s">
        <v>34</v>
      </c>
      <c r="AX145" s="13" t="s">
        <v>72</v>
      </c>
      <c r="AY145" s="245" t="s">
        <v>130</v>
      </c>
    </row>
    <row r="146" s="13" customFormat="1">
      <c r="A146" s="13"/>
      <c r="B146" s="235"/>
      <c r="C146" s="236"/>
      <c r="D146" s="228" t="s">
        <v>143</v>
      </c>
      <c r="E146" s="237" t="s">
        <v>28</v>
      </c>
      <c r="F146" s="238" t="s">
        <v>711</v>
      </c>
      <c r="G146" s="236"/>
      <c r="H146" s="239">
        <v>11.59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143</v>
      </c>
      <c r="AU146" s="245" t="s">
        <v>81</v>
      </c>
      <c r="AV146" s="13" t="s">
        <v>81</v>
      </c>
      <c r="AW146" s="13" t="s">
        <v>34</v>
      </c>
      <c r="AX146" s="13" t="s">
        <v>72</v>
      </c>
      <c r="AY146" s="245" t="s">
        <v>130</v>
      </c>
    </row>
    <row r="147" s="13" customFormat="1">
      <c r="A147" s="13"/>
      <c r="B147" s="235"/>
      <c r="C147" s="236"/>
      <c r="D147" s="228" t="s">
        <v>143</v>
      </c>
      <c r="E147" s="237" t="s">
        <v>28</v>
      </c>
      <c r="F147" s="238" t="s">
        <v>712</v>
      </c>
      <c r="G147" s="236"/>
      <c r="H147" s="239">
        <v>11.59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143</v>
      </c>
      <c r="AU147" s="245" t="s">
        <v>81</v>
      </c>
      <c r="AV147" s="13" t="s">
        <v>81</v>
      </c>
      <c r="AW147" s="13" t="s">
        <v>34</v>
      </c>
      <c r="AX147" s="13" t="s">
        <v>72</v>
      </c>
      <c r="AY147" s="245" t="s">
        <v>130</v>
      </c>
    </row>
    <row r="148" s="14" customFormat="1">
      <c r="A148" s="14"/>
      <c r="B148" s="246"/>
      <c r="C148" s="247"/>
      <c r="D148" s="228" t="s">
        <v>143</v>
      </c>
      <c r="E148" s="248" t="s">
        <v>28</v>
      </c>
      <c r="F148" s="249" t="s">
        <v>283</v>
      </c>
      <c r="G148" s="247"/>
      <c r="H148" s="250">
        <v>50.230000000000004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143</v>
      </c>
      <c r="AU148" s="256" t="s">
        <v>81</v>
      </c>
      <c r="AV148" s="14" t="s">
        <v>137</v>
      </c>
      <c r="AW148" s="14" t="s">
        <v>34</v>
      </c>
      <c r="AX148" s="14" t="s">
        <v>79</v>
      </c>
      <c r="AY148" s="256" t="s">
        <v>130</v>
      </c>
    </row>
    <row r="149" s="2" customFormat="1" ht="37.8" customHeight="1">
      <c r="A149" s="41"/>
      <c r="B149" s="42"/>
      <c r="C149" s="215" t="s">
        <v>214</v>
      </c>
      <c r="D149" s="215" t="s">
        <v>132</v>
      </c>
      <c r="E149" s="216" t="s">
        <v>284</v>
      </c>
      <c r="F149" s="217" t="s">
        <v>285</v>
      </c>
      <c r="G149" s="218" t="s">
        <v>197</v>
      </c>
      <c r="H149" s="219">
        <v>251.66</v>
      </c>
      <c r="I149" s="220"/>
      <c r="J149" s="221">
        <f>ROUND(I149*H149,2)</f>
        <v>0</v>
      </c>
      <c r="K149" s="217" t="s">
        <v>136</v>
      </c>
      <c r="L149" s="47"/>
      <c r="M149" s="222" t="s">
        <v>28</v>
      </c>
      <c r="N149" s="223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137</v>
      </c>
      <c r="AT149" s="226" t="s">
        <v>132</v>
      </c>
      <c r="AU149" s="226" t="s">
        <v>81</v>
      </c>
      <c r="AY149" s="20" t="s">
        <v>130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137</v>
      </c>
      <c r="BM149" s="226" t="s">
        <v>713</v>
      </c>
    </row>
    <row r="150" s="2" customFormat="1">
      <c r="A150" s="41"/>
      <c r="B150" s="42"/>
      <c r="C150" s="43"/>
      <c r="D150" s="228" t="s">
        <v>139</v>
      </c>
      <c r="E150" s="43"/>
      <c r="F150" s="229" t="s">
        <v>287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139</v>
      </c>
      <c r="AU150" s="20" t="s">
        <v>81</v>
      </c>
    </row>
    <row r="151" s="2" customFormat="1">
      <c r="A151" s="41"/>
      <c r="B151" s="42"/>
      <c r="C151" s="43"/>
      <c r="D151" s="233" t="s">
        <v>141</v>
      </c>
      <c r="E151" s="43"/>
      <c r="F151" s="234" t="s">
        <v>288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141</v>
      </c>
      <c r="AU151" s="20" t="s">
        <v>81</v>
      </c>
    </row>
    <row r="152" s="2" customFormat="1">
      <c r="A152" s="41"/>
      <c r="B152" s="42"/>
      <c r="C152" s="43"/>
      <c r="D152" s="228" t="s">
        <v>220</v>
      </c>
      <c r="E152" s="43"/>
      <c r="F152" s="257" t="s">
        <v>261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220</v>
      </c>
      <c r="AU152" s="20" t="s">
        <v>81</v>
      </c>
    </row>
    <row r="153" s="13" customFormat="1">
      <c r="A153" s="13"/>
      <c r="B153" s="235"/>
      <c r="C153" s="236"/>
      <c r="D153" s="228" t="s">
        <v>143</v>
      </c>
      <c r="E153" s="237" t="s">
        <v>28</v>
      </c>
      <c r="F153" s="238" t="s">
        <v>714</v>
      </c>
      <c r="G153" s="236"/>
      <c r="H153" s="239">
        <v>251.66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143</v>
      </c>
      <c r="AU153" s="245" t="s">
        <v>81</v>
      </c>
      <c r="AV153" s="13" t="s">
        <v>81</v>
      </c>
      <c r="AW153" s="13" t="s">
        <v>34</v>
      </c>
      <c r="AX153" s="13" t="s">
        <v>72</v>
      </c>
      <c r="AY153" s="245" t="s">
        <v>130</v>
      </c>
    </row>
    <row r="154" s="14" customFormat="1">
      <c r="A154" s="14"/>
      <c r="B154" s="246"/>
      <c r="C154" s="247"/>
      <c r="D154" s="228" t="s">
        <v>143</v>
      </c>
      <c r="E154" s="248" t="s">
        <v>28</v>
      </c>
      <c r="F154" s="249" t="s">
        <v>172</v>
      </c>
      <c r="G154" s="247"/>
      <c r="H154" s="250">
        <v>251.66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143</v>
      </c>
      <c r="AU154" s="256" t="s">
        <v>81</v>
      </c>
      <c r="AV154" s="14" t="s">
        <v>137</v>
      </c>
      <c r="AW154" s="14" t="s">
        <v>34</v>
      </c>
      <c r="AX154" s="14" t="s">
        <v>79</v>
      </c>
      <c r="AY154" s="256" t="s">
        <v>130</v>
      </c>
    </row>
    <row r="155" s="2" customFormat="1" ht="24.15" customHeight="1">
      <c r="A155" s="41"/>
      <c r="B155" s="42"/>
      <c r="C155" s="215" t="s">
        <v>8</v>
      </c>
      <c r="D155" s="215" t="s">
        <v>132</v>
      </c>
      <c r="E155" s="216" t="s">
        <v>291</v>
      </c>
      <c r="F155" s="217" t="s">
        <v>292</v>
      </c>
      <c r="G155" s="218" t="s">
        <v>197</v>
      </c>
      <c r="H155" s="219">
        <v>25.114999999999998</v>
      </c>
      <c r="I155" s="220"/>
      <c r="J155" s="221">
        <f>ROUND(I155*H155,2)</f>
        <v>0</v>
      </c>
      <c r="K155" s="217" t="s">
        <v>136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137</v>
      </c>
      <c r="AT155" s="226" t="s">
        <v>132</v>
      </c>
      <c r="AU155" s="226" t="s">
        <v>81</v>
      </c>
      <c r="AY155" s="20" t="s">
        <v>130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137</v>
      </c>
      <c r="BM155" s="226" t="s">
        <v>715</v>
      </c>
    </row>
    <row r="156" s="2" customFormat="1">
      <c r="A156" s="41"/>
      <c r="B156" s="42"/>
      <c r="C156" s="43"/>
      <c r="D156" s="228" t="s">
        <v>139</v>
      </c>
      <c r="E156" s="43"/>
      <c r="F156" s="229" t="s">
        <v>294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139</v>
      </c>
      <c r="AU156" s="20" t="s">
        <v>81</v>
      </c>
    </row>
    <row r="157" s="2" customFormat="1">
      <c r="A157" s="41"/>
      <c r="B157" s="42"/>
      <c r="C157" s="43"/>
      <c r="D157" s="233" t="s">
        <v>141</v>
      </c>
      <c r="E157" s="43"/>
      <c r="F157" s="234" t="s">
        <v>295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141</v>
      </c>
      <c r="AU157" s="20" t="s">
        <v>81</v>
      </c>
    </row>
    <row r="158" s="13" customFormat="1">
      <c r="A158" s="13"/>
      <c r="B158" s="235"/>
      <c r="C158" s="236"/>
      <c r="D158" s="228" t="s">
        <v>143</v>
      </c>
      <c r="E158" s="237" t="s">
        <v>28</v>
      </c>
      <c r="F158" s="238" t="s">
        <v>716</v>
      </c>
      <c r="G158" s="236"/>
      <c r="H158" s="239">
        <v>25.114999999999998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143</v>
      </c>
      <c r="AU158" s="245" t="s">
        <v>81</v>
      </c>
      <c r="AV158" s="13" t="s">
        <v>81</v>
      </c>
      <c r="AW158" s="13" t="s">
        <v>34</v>
      </c>
      <c r="AX158" s="13" t="s">
        <v>79</v>
      </c>
      <c r="AY158" s="245" t="s">
        <v>130</v>
      </c>
    </row>
    <row r="159" s="2" customFormat="1" ht="33" customHeight="1">
      <c r="A159" s="41"/>
      <c r="B159" s="42"/>
      <c r="C159" s="215" t="s">
        <v>231</v>
      </c>
      <c r="D159" s="215" t="s">
        <v>132</v>
      </c>
      <c r="E159" s="216" t="s">
        <v>300</v>
      </c>
      <c r="F159" s="217" t="s">
        <v>301</v>
      </c>
      <c r="G159" s="218" t="s">
        <v>302</v>
      </c>
      <c r="H159" s="219">
        <v>452.988</v>
      </c>
      <c r="I159" s="220"/>
      <c r="J159" s="221">
        <f>ROUND(I159*H159,2)</f>
        <v>0</v>
      </c>
      <c r="K159" s="217" t="s">
        <v>136</v>
      </c>
      <c r="L159" s="47"/>
      <c r="M159" s="222" t="s">
        <v>28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137</v>
      </c>
      <c r="AT159" s="226" t="s">
        <v>132</v>
      </c>
      <c r="AU159" s="226" t="s">
        <v>81</v>
      </c>
      <c r="AY159" s="20" t="s">
        <v>130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137</v>
      </c>
      <c r="BM159" s="226" t="s">
        <v>386</v>
      </c>
    </row>
    <row r="160" s="2" customFormat="1">
      <c r="A160" s="41"/>
      <c r="B160" s="42"/>
      <c r="C160" s="43"/>
      <c r="D160" s="228" t="s">
        <v>139</v>
      </c>
      <c r="E160" s="43"/>
      <c r="F160" s="229" t="s">
        <v>304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139</v>
      </c>
      <c r="AU160" s="20" t="s">
        <v>81</v>
      </c>
    </row>
    <row r="161" s="2" customFormat="1">
      <c r="A161" s="41"/>
      <c r="B161" s="42"/>
      <c r="C161" s="43"/>
      <c r="D161" s="233" t="s">
        <v>141</v>
      </c>
      <c r="E161" s="43"/>
      <c r="F161" s="234" t="s">
        <v>305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141</v>
      </c>
      <c r="AU161" s="20" t="s">
        <v>81</v>
      </c>
    </row>
    <row r="162" s="13" customFormat="1">
      <c r="A162" s="13"/>
      <c r="B162" s="235"/>
      <c r="C162" s="236"/>
      <c r="D162" s="228" t="s">
        <v>143</v>
      </c>
      <c r="E162" s="237" t="s">
        <v>28</v>
      </c>
      <c r="F162" s="238" t="s">
        <v>717</v>
      </c>
      <c r="G162" s="236"/>
      <c r="H162" s="239">
        <v>251.66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143</v>
      </c>
      <c r="AU162" s="245" t="s">
        <v>81</v>
      </c>
      <c r="AV162" s="13" t="s">
        <v>81</v>
      </c>
      <c r="AW162" s="13" t="s">
        <v>34</v>
      </c>
      <c r="AX162" s="13" t="s">
        <v>72</v>
      </c>
      <c r="AY162" s="245" t="s">
        <v>130</v>
      </c>
    </row>
    <row r="163" s="14" customFormat="1">
      <c r="A163" s="14"/>
      <c r="B163" s="246"/>
      <c r="C163" s="247"/>
      <c r="D163" s="228" t="s">
        <v>143</v>
      </c>
      <c r="E163" s="248" t="s">
        <v>28</v>
      </c>
      <c r="F163" s="249" t="s">
        <v>172</v>
      </c>
      <c r="G163" s="247"/>
      <c r="H163" s="250">
        <v>251.66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143</v>
      </c>
      <c r="AU163" s="256" t="s">
        <v>81</v>
      </c>
      <c r="AV163" s="14" t="s">
        <v>137</v>
      </c>
      <c r="AW163" s="14" t="s">
        <v>34</v>
      </c>
      <c r="AX163" s="14" t="s">
        <v>79</v>
      </c>
      <c r="AY163" s="256" t="s">
        <v>130</v>
      </c>
    </row>
    <row r="164" s="13" customFormat="1">
      <c r="A164" s="13"/>
      <c r="B164" s="235"/>
      <c r="C164" s="236"/>
      <c r="D164" s="228" t="s">
        <v>143</v>
      </c>
      <c r="E164" s="236"/>
      <c r="F164" s="238" t="s">
        <v>718</v>
      </c>
      <c r="G164" s="236"/>
      <c r="H164" s="239">
        <v>452.988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143</v>
      </c>
      <c r="AU164" s="245" t="s">
        <v>81</v>
      </c>
      <c r="AV164" s="13" t="s">
        <v>81</v>
      </c>
      <c r="AW164" s="13" t="s">
        <v>4</v>
      </c>
      <c r="AX164" s="13" t="s">
        <v>79</v>
      </c>
      <c r="AY164" s="245" t="s">
        <v>130</v>
      </c>
    </row>
    <row r="165" s="2" customFormat="1" ht="24.15" customHeight="1">
      <c r="A165" s="41"/>
      <c r="B165" s="42"/>
      <c r="C165" s="215" t="s">
        <v>182</v>
      </c>
      <c r="D165" s="215" t="s">
        <v>132</v>
      </c>
      <c r="E165" s="216" t="s">
        <v>308</v>
      </c>
      <c r="F165" s="217" t="s">
        <v>309</v>
      </c>
      <c r="G165" s="218" t="s">
        <v>197</v>
      </c>
      <c r="H165" s="219">
        <v>180.34999999999999</v>
      </c>
      <c r="I165" s="220"/>
      <c r="J165" s="221">
        <f>ROUND(I165*H165,2)</f>
        <v>0</v>
      </c>
      <c r="K165" s="217" t="s">
        <v>136</v>
      </c>
      <c r="L165" s="47"/>
      <c r="M165" s="222" t="s">
        <v>28</v>
      </c>
      <c r="N165" s="223" t="s">
        <v>43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137</v>
      </c>
      <c r="AT165" s="226" t="s">
        <v>132</v>
      </c>
      <c r="AU165" s="226" t="s">
        <v>81</v>
      </c>
      <c r="AY165" s="20" t="s">
        <v>130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137</v>
      </c>
      <c r="BM165" s="226" t="s">
        <v>414</v>
      </c>
    </row>
    <row r="166" s="2" customFormat="1">
      <c r="A166" s="41"/>
      <c r="B166" s="42"/>
      <c r="C166" s="43"/>
      <c r="D166" s="228" t="s">
        <v>139</v>
      </c>
      <c r="E166" s="43"/>
      <c r="F166" s="229" t="s">
        <v>311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139</v>
      </c>
      <c r="AU166" s="20" t="s">
        <v>81</v>
      </c>
    </row>
    <row r="167" s="2" customFormat="1">
      <c r="A167" s="41"/>
      <c r="B167" s="42"/>
      <c r="C167" s="43"/>
      <c r="D167" s="233" t="s">
        <v>141</v>
      </c>
      <c r="E167" s="43"/>
      <c r="F167" s="234" t="s">
        <v>312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141</v>
      </c>
      <c r="AU167" s="20" t="s">
        <v>81</v>
      </c>
    </row>
    <row r="168" s="15" customFormat="1">
      <c r="A168" s="15"/>
      <c r="B168" s="258"/>
      <c r="C168" s="259"/>
      <c r="D168" s="228" t="s">
        <v>143</v>
      </c>
      <c r="E168" s="260" t="s">
        <v>28</v>
      </c>
      <c r="F168" s="261" t="s">
        <v>719</v>
      </c>
      <c r="G168" s="259"/>
      <c r="H168" s="260" t="s">
        <v>28</v>
      </c>
      <c r="I168" s="262"/>
      <c r="J168" s="259"/>
      <c r="K168" s="259"/>
      <c r="L168" s="263"/>
      <c r="M168" s="264"/>
      <c r="N168" s="265"/>
      <c r="O168" s="265"/>
      <c r="P168" s="265"/>
      <c r="Q168" s="265"/>
      <c r="R168" s="265"/>
      <c r="S168" s="265"/>
      <c r="T168" s="26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7" t="s">
        <v>143</v>
      </c>
      <c r="AU168" s="267" t="s">
        <v>81</v>
      </c>
      <c r="AV168" s="15" t="s">
        <v>79</v>
      </c>
      <c r="AW168" s="15" t="s">
        <v>34</v>
      </c>
      <c r="AX168" s="15" t="s">
        <v>72</v>
      </c>
      <c r="AY168" s="267" t="s">
        <v>130</v>
      </c>
    </row>
    <row r="169" s="13" customFormat="1">
      <c r="A169" s="13"/>
      <c r="B169" s="235"/>
      <c r="C169" s="236"/>
      <c r="D169" s="228" t="s">
        <v>143</v>
      </c>
      <c r="E169" s="237" t="s">
        <v>28</v>
      </c>
      <c r="F169" s="238" t="s">
        <v>720</v>
      </c>
      <c r="G169" s="236"/>
      <c r="H169" s="239">
        <v>129.00999999999999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143</v>
      </c>
      <c r="AU169" s="245" t="s">
        <v>81</v>
      </c>
      <c r="AV169" s="13" t="s">
        <v>81</v>
      </c>
      <c r="AW169" s="13" t="s">
        <v>34</v>
      </c>
      <c r="AX169" s="13" t="s">
        <v>72</v>
      </c>
      <c r="AY169" s="245" t="s">
        <v>130</v>
      </c>
    </row>
    <row r="170" s="13" customFormat="1">
      <c r="A170" s="13"/>
      <c r="B170" s="235"/>
      <c r="C170" s="236"/>
      <c r="D170" s="228" t="s">
        <v>143</v>
      </c>
      <c r="E170" s="237" t="s">
        <v>28</v>
      </c>
      <c r="F170" s="238" t="s">
        <v>721</v>
      </c>
      <c r="G170" s="236"/>
      <c r="H170" s="239">
        <v>2.25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143</v>
      </c>
      <c r="AU170" s="245" t="s">
        <v>81</v>
      </c>
      <c r="AV170" s="13" t="s">
        <v>81</v>
      </c>
      <c r="AW170" s="13" t="s">
        <v>34</v>
      </c>
      <c r="AX170" s="13" t="s">
        <v>72</v>
      </c>
      <c r="AY170" s="245" t="s">
        <v>130</v>
      </c>
    </row>
    <row r="171" s="13" customFormat="1">
      <c r="A171" s="13"/>
      <c r="B171" s="235"/>
      <c r="C171" s="236"/>
      <c r="D171" s="228" t="s">
        <v>143</v>
      </c>
      <c r="E171" s="237" t="s">
        <v>28</v>
      </c>
      <c r="F171" s="238" t="s">
        <v>722</v>
      </c>
      <c r="G171" s="236"/>
      <c r="H171" s="239">
        <v>37.5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143</v>
      </c>
      <c r="AU171" s="245" t="s">
        <v>81</v>
      </c>
      <c r="AV171" s="13" t="s">
        <v>81</v>
      </c>
      <c r="AW171" s="13" t="s">
        <v>34</v>
      </c>
      <c r="AX171" s="13" t="s">
        <v>72</v>
      </c>
      <c r="AY171" s="245" t="s">
        <v>130</v>
      </c>
    </row>
    <row r="172" s="16" customFormat="1">
      <c r="A172" s="16"/>
      <c r="B172" s="268"/>
      <c r="C172" s="269"/>
      <c r="D172" s="228" t="s">
        <v>143</v>
      </c>
      <c r="E172" s="270" t="s">
        <v>28</v>
      </c>
      <c r="F172" s="271" t="s">
        <v>321</v>
      </c>
      <c r="G172" s="269"/>
      <c r="H172" s="272">
        <v>168.75999999999999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78" t="s">
        <v>143</v>
      </c>
      <c r="AU172" s="278" t="s">
        <v>81</v>
      </c>
      <c r="AV172" s="16" t="s">
        <v>149</v>
      </c>
      <c r="AW172" s="16" t="s">
        <v>34</v>
      </c>
      <c r="AX172" s="16" t="s">
        <v>72</v>
      </c>
      <c r="AY172" s="278" t="s">
        <v>130</v>
      </c>
    </row>
    <row r="173" s="15" customFormat="1">
      <c r="A173" s="15"/>
      <c r="B173" s="258"/>
      <c r="C173" s="259"/>
      <c r="D173" s="228" t="s">
        <v>143</v>
      </c>
      <c r="E173" s="260" t="s">
        <v>28</v>
      </c>
      <c r="F173" s="261" t="s">
        <v>322</v>
      </c>
      <c r="G173" s="259"/>
      <c r="H173" s="260" t="s">
        <v>28</v>
      </c>
      <c r="I173" s="262"/>
      <c r="J173" s="259"/>
      <c r="K173" s="259"/>
      <c r="L173" s="263"/>
      <c r="M173" s="264"/>
      <c r="N173" s="265"/>
      <c r="O173" s="265"/>
      <c r="P173" s="265"/>
      <c r="Q173" s="265"/>
      <c r="R173" s="265"/>
      <c r="S173" s="265"/>
      <c r="T173" s="266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7" t="s">
        <v>143</v>
      </c>
      <c r="AU173" s="267" t="s">
        <v>81</v>
      </c>
      <c r="AV173" s="15" t="s">
        <v>79</v>
      </c>
      <c r="AW173" s="15" t="s">
        <v>34</v>
      </c>
      <c r="AX173" s="15" t="s">
        <v>72</v>
      </c>
      <c r="AY173" s="267" t="s">
        <v>130</v>
      </c>
    </row>
    <row r="174" s="13" customFormat="1">
      <c r="A174" s="13"/>
      <c r="B174" s="235"/>
      <c r="C174" s="236"/>
      <c r="D174" s="228" t="s">
        <v>143</v>
      </c>
      <c r="E174" s="237" t="s">
        <v>28</v>
      </c>
      <c r="F174" s="238" t="s">
        <v>723</v>
      </c>
      <c r="G174" s="236"/>
      <c r="H174" s="239">
        <v>11.59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143</v>
      </c>
      <c r="AU174" s="245" t="s">
        <v>81</v>
      </c>
      <c r="AV174" s="13" t="s">
        <v>81</v>
      </c>
      <c r="AW174" s="13" t="s">
        <v>34</v>
      </c>
      <c r="AX174" s="13" t="s">
        <v>72</v>
      </c>
      <c r="AY174" s="245" t="s">
        <v>130</v>
      </c>
    </row>
    <row r="175" s="14" customFormat="1">
      <c r="A175" s="14"/>
      <c r="B175" s="246"/>
      <c r="C175" s="247"/>
      <c r="D175" s="228" t="s">
        <v>143</v>
      </c>
      <c r="E175" s="248" t="s">
        <v>28</v>
      </c>
      <c r="F175" s="249" t="s">
        <v>172</v>
      </c>
      <c r="G175" s="247"/>
      <c r="H175" s="250">
        <v>180.34999999999999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143</v>
      </c>
      <c r="AU175" s="256" t="s">
        <v>81</v>
      </c>
      <c r="AV175" s="14" t="s">
        <v>137</v>
      </c>
      <c r="AW175" s="14" t="s">
        <v>34</v>
      </c>
      <c r="AX175" s="14" t="s">
        <v>79</v>
      </c>
      <c r="AY175" s="256" t="s">
        <v>130</v>
      </c>
    </row>
    <row r="176" s="2" customFormat="1" ht="16.5" customHeight="1">
      <c r="A176" s="41"/>
      <c r="B176" s="42"/>
      <c r="C176" s="279" t="s">
        <v>243</v>
      </c>
      <c r="D176" s="279" t="s">
        <v>326</v>
      </c>
      <c r="E176" s="280" t="s">
        <v>327</v>
      </c>
      <c r="F176" s="281" t="s">
        <v>328</v>
      </c>
      <c r="G176" s="282" t="s">
        <v>302</v>
      </c>
      <c r="H176" s="283">
        <v>337.51999999999998</v>
      </c>
      <c r="I176" s="284"/>
      <c r="J176" s="285">
        <f>ROUND(I176*H176,2)</f>
        <v>0</v>
      </c>
      <c r="K176" s="281" t="s">
        <v>136</v>
      </c>
      <c r="L176" s="286"/>
      <c r="M176" s="287" t="s">
        <v>28</v>
      </c>
      <c r="N176" s="288" t="s">
        <v>43</v>
      </c>
      <c r="O176" s="87"/>
      <c r="P176" s="224">
        <f>O176*H176</f>
        <v>0</v>
      </c>
      <c r="Q176" s="224">
        <v>1</v>
      </c>
      <c r="R176" s="224">
        <f>Q176*H176</f>
        <v>337.51999999999998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186</v>
      </c>
      <c r="AT176" s="226" t="s">
        <v>326</v>
      </c>
      <c r="AU176" s="226" t="s">
        <v>81</v>
      </c>
      <c r="AY176" s="20" t="s">
        <v>130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137</v>
      </c>
      <c r="BM176" s="226" t="s">
        <v>724</v>
      </c>
    </row>
    <row r="177" s="2" customFormat="1">
      <c r="A177" s="41"/>
      <c r="B177" s="42"/>
      <c r="C177" s="43"/>
      <c r="D177" s="228" t="s">
        <v>139</v>
      </c>
      <c r="E177" s="43"/>
      <c r="F177" s="229" t="s">
        <v>328</v>
      </c>
      <c r="G177" s="43"/>
      <c r="H177" s="43"/>
      <c r="I177" s="230"/>
      <c r="J177" s="43"/>
      <c r="K177" s="43"/>
      <c r="L177" s="47"/>
      <c r="M177" s="231"/>
      <c r="N177" s="232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139</v>
      </c>
      <c r="AU177" s="20" t="s">
        <v>81</v>
      </c>
    </row>
    <row r="178" s="13" customFormat="1">
      <c r="A178" s="13"/>
      <c r="B178" s="235"/>
      <c r="C178" s="236"/>
      <c r="D178" s="228" t="s">
        <v>143</v>
      </c>
      <c r="E178" s="237" t="s">
        <v>28</v>
      </c>
      <c r="F178" s="238" t="s">
        <v>720</v>
      </c>
      <c r="G178" s="236"/>
      <c r="H178" s="239">
        <v>129.00999999999999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143</v>
      </c>
      <c r="AU178" s="245" t="s">
        <v>81</v>
      </c>
      <c r="AV178" s="13" t="s">
        <v>81</v>
      </c>
      <c r="AW178" s="13" t="s">
        <v>34</v>
      </c>
      <c r="AX178" s="13" t="s">
        <v>72</v>
      </c>
      <c r="AY178" s="245" t="s">
        <v>130</v>
      </c>
    </row>
    <row r="179" s="13" customFormat="1">
      <c r="A179" s="13"/>
      <c r="B179" s="235"/>
      <c r="C179" s="236"/>
      <c r="D179" s="228" t="s">
        <v>143</v>
      </c>
      <c r="E179" s="237" t="s">
        <v>28</v>
      </c>
      <c r="F179" s="238" t="s">
        <v>721</v>
      </c>
      <c r="G179" s="236"/>
      <c r="H179" s="239">
        <v>2.25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143</v>
      </c>
      <c r="AU179" s="245" t="s">
        <v>81</v>
      </c>
      <c r="AV179" s="13" t="s">
        <v>81</v>
      </c>
      <c r="AW179" s="13" t="s">
        <v>34</v>
      </c>
      <c r="AX179" s="13" t="s">
        <v>72</v>
      </c>
      <c r="AY179" s="245" t="s">
        <v>130</v>
      </c>
    </row>
    <row r="180" s="13" customFormat="1">
      <c r="A180" s="13"/>
      <c r="B180" s="235"/>
      <c r="C180" s="236"/>
      <c r="D180" s="228" t="s">
        <v>143</v>
      </c>
      <c r="E180" s="237" t="s">
        <v>28</v>
      </c>
      <c r="F180" s="238" t="s">
        <v>722</v>
      </c>
      <c r="G180" s="236"/>
      <c r="H180" s="239">
        <v>37.5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143</v>
      </c>
      <c r="AU180" s="245" t="s">
        <v>81</v>
      </c>
      <c r="AV180" s="13" t="s">
        <v>81</v>
      </c>
      <c r="AW180" s="13" t="s">
        <v>34</v>
      </c>
      <c r="AX180" s="13" t="s">
        <v>72</v>
      </c>
      <c r="AY180" s="245" t="s">
        <v>130</v>
      </c>
    </row>
    <row r="181" s="14" customFormat="1">
      <c r="A181" s="14"/>
      <c r="B181" s="246"/>
      <c r="C181" s="247"/>
      <c r="D181" s="228" t="s">
        <v>143</v>
      </c>
      <c r="E181" s="248" t="s">
        <v>28</v>
      </c>
      <c r="F181" s="249" t="s">
        <v>283</v>
      </c>
      <c r="G181" s="247"/>
      <c r="H181" s="250">
        <v>168.75999999999999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143</v>
      </c>
      <c r="AU181" s="256" t="s">
        <v>81</v>
      </c>
      <c r="AV181" s="14" t="s">
        <v>137</v>
      </c>
      <c r="AW181" s="14" t="s">
        <v>34</v>
      </c>
      <c r="AX181" s="14" t="s">
        <v>79</v>
      </c>
      <c r="AY181" s="256" t="s">
        <v>130</v>
      </c>
    </row>
    <row r="182" s="13" customFormat="1">
      <c r="A182" s="13"/>
      <c r="B182" s="235"/>
      <c r="C182" s="236"/>
      <c r="D182" s="228" t="s">
        <v>143</v>
      </c>
      <c r="E182" s="236"/>
      <c r="F182" s="238" t="s">
        <v>725</v>
      </c>
      <c r="G182" s="236"/>
      <c r="H182" s="239">
        <v>337.51999999999998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143</v>
      </c>
      <c r="AU182" s="245" t="s">
        <v>81</v>
      </c>
      <c r="AV182" s="13" t="s">
        <v>81</v>
      </c>
      <c r="AW182" s="13" t="s">
        <v>4</v>
      </c>
      <c r="AX182" s="13" t="s">
        <v>79</v>
      </c>
      <c r="AY182" s="245" t="s">
        <v>130</v>
      </c>
    </row>
    <row r="183" s="2" customFormat="1" ht="24.15" customHeight="1">
      <c r="A183" s="41"/>
      <c r="B183" s="42"/>
      <c r="C183" s="215" t="s">
        <v>249</v>
      </c>
      <c r="D183" s="215" t="s">
        <v>132</v>
      </c>
      <c r="E183" s="216" t="s">
        <v>332</v>
      </c>
      <c r="F183" s="217" t="s">
        <v>333</v>
      </c>
      <c r="G183" s="218" t="s">
        <v>197</v>
      </c>
      <c r="H183" s="219">
        <v>67.849999999999994</v>
      </c>
      <c r="I183" s="220"/>
      <c r="J183" s="221">
        <f>ROUND(I183*H183,2)</f>
        <v>0</v>
      </c>
      <c r="K183" s="217" t="s">
        <v>136</v>
      </c>
      <c r="L183" s="47"/>
      <c r="M183" s="222" t="s">
        <v>28</v>
      </c>
      <c r="N183" s="223" t="s">
        <v>43</v>
      </c>
      <c r="O183" s="87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137</v>
      </c>
      <c r="AT183" s="226" t="s">
        <v>132</v>
      </c>
      <c r="AU183" s="226" t="s">
        <v>81</v>
      </c>
      <c r="AY183" s="20" t="s">
        <v>130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137</v>
      </c>
      <c r="BM183" s="226" t="s">
        <v>310</v>
      </c>
    </row>
    <row r="184" s="2" customFormat="1">
      <c r="A184" s="41"/>
      <c r="B184" s="42"/>
      <c r="C184" s="43"/>
      <c r="D184" s="228" t="s">
        <v>139</v>
      </c>
      <c r="E184" s="43"/>
      <c r="F184" s="229" t="s">
        <v>335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139</v>
      </c>
      <c r="AU184" s="20" t="s">
        <v>81</v>
      </c>
    </row>
    <row r="185" s="2" customFormat="1">
      <c r="A185" s="41"/>
      <c r="B185" s="42"/>
      <c r="C185" s="43"/>
      <c r="D185" s="233" t="s">
        <v>141</v>
      </c>
      <c r="E185" s="43"/>
      <c r="F185" s="234" t="s">
        <v>336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141</v>
      </c>
      <c r="AU185" s="20" t="s">
        <v>81</v>
      </c>
    </row>
    <row r="186" s="13" customFormat="1">
      <c r="A186" s="13"/>
      <c r="B186" s="235"/>
      <c r="C186" s="236"/>
      <c r="D186" s="228" t="s">
        <v>143</v>
      </c>
      <c r="E186" s="237" t="s">
        <v>28</v>
      </c>
      <c r="F186" s="238" t="s">
        <v>726</v>
      </c>
      <c r="G186" s="236"/>
      <c r="H186" s="239">
        <v>66.599999999999994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143</v>
      </c>
      <c r="AU186" s="245" t="s">
        <v>81</v>
      </c>
      <c r="AV186" s="13" t="s">
        <v>81</v>
      </c>
      <c r="AW186" s="13" t="s">
        <v>34</v>
      </c>
      <c r="AX186" s="13" t="s">
        <v>72</v>
      </c>
      <c r="AY186" s="245" t="s">
        <v>130</v>
      </c>
    </row>
    <row r="187" s="13" customFormat="1">
      <c r="A187" s="13"/>
      <c r="B187" s="235"/>
      <c r="C187" s="236"/>
      <c r="D187" s="228" t="s">
        <v>143</v>
      </c>
      <c r="E187" s="237" t="s">
        <v>28</v>
      </c>
      <c r="F187" s="238" t="s">
        <v>727</v>
      </c>
      <c r="G187" s="236"/>
      <c r="H187" s="239">
        <v>1.25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143</v>
      </c>
      <c r="AU187" s="245" t="s">
        <v>81</v>
      </c>
      <c r="AV187" s="13" t="s">
        <v>81</v>
      </c>
      <c r="AW187" s="13" t="s">
        <v>34</v>
      </c>
      <c r="AX187" s="13" t="s">
        <v>72</v>
      </c>
      <c r="AY187" s="245" t="s">
        <v>130</v>
      </c>
    </row>
    <row r="188" s="14" customFormat="1">
      <c r="A188" s="14"/>
      <c r="B188" s="246"/>
      <c r="C188" s="247"/>
      <c r="D188" s="228" t="s">
        <v>143</v>
      </c>
      <c r="E188" s="248" t="s">
        <v>28</v>
      </c>
      <c r="F188" s="249" t="s">
        <v>172</v>
      </c>
      <c r="G188" s="247"/>
      <c r="H188" s="250">
        <v>67.849999999999994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143</v>
      </c>
      <c r="AU188" s="256" t="s">
        <v>81</v>
      </c>
      <c r="AV188" s="14" t="s">
        <v>137</v>
      </c>
      <c r="AW188" s="14" t="s">
        <v>34</v>
      </c>
      <c r="AX188" s="14" t="s">
        <v>79</v>
      </c>
      <c r="AY188" s="256" t="s">
        <v>130</v>
      </c>
    </row>
    <row r="189" s="2" customFormat="1" ht="16.5" customHeight="1">
      <c r="A189" s="41"/>
      <c r="B189" s="42"/>
      <c r="C189" s="279" t="s">
        <v>255</v>
      </c>
      <c r="D189" s="279" t="s">
        <v>326</v>
      </c>
      <c r="E189" s="280" t="s">
        <v>728</v>
      </c>
      <c r="F189" s="281" t="s">
        <v>729</v>
      </c>
      <c r="G189" s="282" t="s">
        <v>302</v>
      </c>
      <c r="H189" s="283">
        <v>135.69999999999999</v>
      </c>
      <c r="I189" s="284"/>
      <c r="J189" s="285">
        <f>ROUND(I189*H189,2)</f>
        <v>0</v>
      </c>
      <c r="K189" s="281" t="s">
        <v>136</v>
      </c>
      <c r="L189" s="286"/>
      <c r="M189" s="287" t="s">
        <v>28</v>
      </c>
      <c r="N189" s="288" t="s">
        <v>43</v>
      </c>
      <c r="O189" s="87"/>
      <c r="P189" s="224">
        <f>O189*H189</f>
        <v>0</v>
      </c>
      <c r="Q189" s="224">
        <v>1</v>
      </c>
      <c r="R189" s="224">
        <f>Q189*H189</f>
        <v>135.69999999999999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186</v>
      </c>
      <c r="AT189" s="226" t="s">
        <v>326</v>
      </c>
      <c r="AU189" s="226" t="s">
        <v>81</v>
      </c>
      <c r="AY189" s="20" t="s">
        <v>130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137</v>
      </c>
      <c r="BM189" s="226" t="s">
        <v>334</v>
      </c>
    </row>
    <row r="190" s="2" customFormat="1">
      <c r="A190" s="41"/>
      <c r="B190" s="42"/>
      <c r="C190" s="43"/>
      <c r="D190" s="228" t="s">
        <v>139</v>
      </c>
      <c r="E190" s="43"/>
      <c r="F190" s="229" t="s">
        <v>729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139</v>
      </c>
      <c r="AU190" s="20" t="s">
        <v>81</v>
      </c>
    </row>
    <row r="191" s="13" customFormat="1">
      <c r="A191" s="13"/>
      <c r="B191" s="235"/>
      <c r="C191" s="236"/>
      <c r="D191" s="228" t="s">
        <v>143</v>
      </c>
      <c r="E191" s="237" t="s">
        <v>28</v>
      </c>
      <c r="F191" s="238" t="s">
        <v>726</v>
      </c>
      <c r="G191" s="236"/>
      <c r="H191" s="239">
        <v>66.599999999999994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143</v>
      </c>
      <c r="AU191" s="245" t="s">
        <v>81</v>
      </c>
      <c r="AV191" s="13" t="s">
        <v>81</v>
      </c>
      <c r="AW191" s="13" t="s">
        <v>34</v>
      </c>
      <c r="AX191" s="13" t="s">
        <v>72</v>
      </c>
      <c r="AY191" s="245" t="s">
        <v>130</v>
      </c>
    </row>
    <row r="192" s="13" customFormat="1">
      <c r="A192" s="13"/>
      <c r="B192" s="235"/>
      <c r="C192" s="236"/>
      <c r="D192" s="228" t="s">
        <v>143</v>
      </c>
      <c r="E192" s="237" t="s">
        <v>28</v>
      </c>
      <c r="F192" s="238" t="s">
        <v>727</v>
      </c>
      <c r="G192" s="236"/>
      <c r="H192" s="239">
        <v>1.25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143</v>
      </c>
      <c r="AU192" s="245" t="s">
        <v>81</v>
      </c>
      <c r="AV192" s="13" t="s">
        <v>81</v>
      </c>
      <c r="AW192" s="13" t="s">
        <v>34</v>
      </c>
      <c r="AX192" s="13" t="s">
        <v>72</v>
      </c>
      <c r="AY192" s="245" t="s">
        <v>130</v>
      </c>
    </row>
    <row r="193" s="14" customFormat="1">
      <c r="A193" s="14"/>
      <c r="B193" s="246"/>
      <c r="C193" s="247"/>
      <c r="D193" s="228" t="s">
        <v>143</v>
      </c>
      <c r="E193" s="248" t="s">
        <v>28</v>
      </c>
      <c r="F193" s="249" t="s">
        <v>283</v>
      </c>
      <c r="G193" s="247"/>
      <c r="H193" s="250">
        <v>67.849999999999994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143</v>
      </c>
      <c r="AU193" s="256" t="s">
        <v>81</v>
      </c>
      <c r="AV193" s="14" t="s">
        <v>137</v>
      </c>
      <c r="AW193" s="14" t="s">
        <v>34</v>
      </c>
      <c r="AX193" s="14" t="s">
        <v>79</v>
      </c>
      <c r="AY193" s="256" t="s">
        <v>130</v>
      </c>
    </row>
    <row r="194" s="13" customFormat="1">
      <c r="A194" s="13"/>
      <c r="B194" s="235"/>
      <c r="C194" s="236"/>
      <c r="D194" s="228" t="s">
        <v>143</v>
      </c>
      <c r="E194" s="236"/>
      <c r="F194" s="238" t="s">
        <v>730</v>
      </c>
      <c r="G194" s="236"/>
      <c r="H194" s="239">
        <v>135.69999999999999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143</v>
      </c>
      <c r="AU194" s="245" t="s">
        <v>81</v>
      </c>
      <c r="AV194" s="13" t="s">
        <v>81</v>
      </c>
      <c r="AW194" s="13" t="s">
        <v>4</v>
      </c>
      <c r="AX194" s="13" t="s">
        <v>79</v>
      </c>
      <c r="AY194" s="245" t="s">
        <v>130</v>
      </c>
    </row>
    <row r="195" s="2" customFormat="1" ht="37.8" customHeight="1">
      <c r="A195" s="41"/>
      <c r="B195" s="42"/>
      <c r="C195" s="215" t="s">
        <v>198</v>
      </c>
      <c r="D195" s="215" t="s">
        <v>132</v>
      </c>
      <c r="E195" s="216" t="s">
        <v>349</v>
      </c>
      <c r="F195" s="217" t="s">
        <v>350</v>
      </c>
      <c r="G195" s="218" t="s">
        <v>189</v>
      </c>
      <c r="H195" s="219">
        <v>54.100000000000001</v>
      </c>
      <c r="I195" s="220"/>
      <c r="J195" s="221">
        <f>ROUND(I195*H195,2)</f>
        <v>0</v>
      </c>
      <c r="K195" s="217" t="s">
        <v>136</v>
      </c>
      <c r="L195" s="47"/>
      <c r="M195" s="222" t="s">
        <v>28</v>
      </c>
      <c r="N195" s="223" t="s">
        <v>43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137</v>
      </c>
      <c r="AT195" s="226" t="s">
        <v>132</v>
      </c>
      <c r="AU195" s="226" t="s">
        <v>81</v>
      </c>
      <c r="AY195" s="20" t="s">
        <v>130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137</v>
      </c>
      <c r="BM195" s="226" t="s">
        <v>731</v>
      </c>
    </row>
    <row r="196" s="2" customFormat="1">
      <c r="A196" s="41"/>
      <c r="B196" s="42"/>
      <c r="C196" s="43"/>
      <c r="D196" s="228" t="s">
        <v>139</v>
      </c>
      <c r="E196" s="43"/>
      <c r="F196" s="229" t="s">
        <v>352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139</v>
      </c>
      <c r="AU196" s="20" t="s">
        <v>81</v>
      </c>
    </row>
    <row r="197" s="2" customFormat="1">
      <c r="A197" s="41"/>
      <c r="B197" s="42"/>
      <c r="C197" s="43"/>
      <c r="D197" s="233" t="s">
        <v>141</v>
      </c>
      <c r="E197" s="43"/>
      <c r="F197" s="234" t="s">
        <v>353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141</v>
      </c>
      <c r="AU197" s="20" t="s">
        <v>81</v>
      </c>
    </row>
    <row r="198" s="13" customFormat="1">
      <c r="A198" s="13"/>
      <c r="B198" s="235"/>
      <c r="C198" s="236"/>
      <c r="D198" s="228" t="s">
        <v>143</v>
      </c>
      <c r="E198" s="237" t="s">
        <v>28</v>
      </c>
      <c r="F198" s="238" t="s">
        <v>689</v>
      </c>
      <c r="G198" s="236"/>
      <c r="H198" s="239">
        <v>54.100000000000001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143</v>
      </c>
      <c r="AU198" s="245" t="s">
        <v>81</v>
      </c>
      <c r="AV198" s="13" t="s">
        <v>81</v>
      </c>
      <c r="AW198" s="13" t="s">
        <v>34</v>
      </c>
      <c r="AX198" s="13" t="s">
        <v>72</v>
      </c>
      <c r="AY198" s="245" t="s">
        <v>130</v>
      </c>
    </row>
    <row r="199" s="14" customFormat="1">
      <c r="A199" s="14"/>
      <c r="B199" s="246"/>
      <c r="C199" s="247"/>
      <c r="D199" s="228" t="s">
        <v>143</v>
      </c>
      <c r="E199" s="248" t="s">
        <v>28</v>
      </c>
      <c r="F199" s="249" t="s">
        <v>283</v>
      </c>
      <c r="G199" s="247"/>
      <c r="H199" s="250">
        <v>54.100000000000001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143</v>
      </c>
      <c r="AU199" s="256" t="s">
        <v>81</v>
      </c>
      <c r="AV199" s="14" t="s">
        <v>137</v>
      </c>
      <c r="AW199" s="14" t="s">
        <v>34</v>
      </c>
      <c r="AX199" s="14" t="s">
        <v>79</v>
      </c>
      <c r="AY199" s="256" t="s">
        <v>130</v>
      </c>
    </row>
    <row r="200" s="2" customFormat="1" ht="24.15" customHeight="1">
      <c r="A200" s="41"/>
      <c r="B200" s="42"/>
      <c r="C200" s="215" t="s">
        <v>268</v>
      </c>
      <c r="D200" s="215" t="s">
        <v>132</v>
      </c>
      <c r="E200" s="216" t="s">
        <v>356</v>
      </c>
      <c r="F200" s="217" t="s">
        <v>357</v>
      </c>
      <c r="G200" s="218" t="s">
        <v>189</v>
      </c>
      <c r="H200" s="219">
        <v>54.100000000000001</v>
      </c>
      <c r="I200" s="220"/>
      <c r="J200" s="221">
        <f>ROUND(I200*H200,2)</f>
        <v>0</v>
      </c>
      <c r="K200" s="217" t="s">
        <v>136</v>
      </c>
      <c r="L200" s="47"/>
      <c r="M200" s="222" t="s">
        <v>28</v>
      </c>
      <c r="N200" s="223" t="s">
        <v>43</v>
      </c>
      <c r="O200" s="87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137</v>
      </c>
      <c r="AT200" s="226" t="s">
        <v>132</v>
      </c>
      <c r="AU200" s="226" t="s">
        <v>81</v>
      </c>
      <c r="AY200" s="20" t="s">
        <v>130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79</v>
      </c>
      <c r="BK200" s="227">
        <f>ROUND(I200*H200,2)</f>
        <v>0</v>
      </c>
      <c r="BL200" s="20" t="s">
        <v>137</v>
      </c>
      <c r="BM200" s="226" t="s">
        <v>732</v>
      </c>
    </row>
    <row r="201" s="2" customFormat="1">
      <c r="A201" s="41"/>
      <c r="B201" s="42"/>
      <c r="C201" s="43"/>
      <c r="D201" s="228" t="s">
        <v>139</v>
      </c>
      <c r="E201" s="43"/>
      <c r="F201" s="229" t="s">
        <v>359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139</v>
      </c>
      <c r="AU201" s="20" t="s">
        <v>81</v>
      </c>
    </row>
    <row r="202" s="2" customFormat="1">
      <c r="A202" s="41"/>
      <c r="B202" s="42"/>
      <c r="C202" s="43"/>
      <c r="D202" s="233" t="s">
        <v>141</v>
      </c>
      <c r="E202" s="43"/>
      <c r="F202" s="234" t="s">
        <v>360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141</v>
      </c>
      <c r="AU202" s="20" t="s">
        <v>81</v>
      </c>
    </row>
    <row r="203" s="13" customFormat="1">
      <c r="A203" s="13"/>
      <c r="B203" s="235"/>
      <c r="C203" s="236"/>
      <c r="D203" s="228" t="s">
        <v>143</v>
      </c>
      <c r="E203" s="237" t="s">
        <v>28</v>
      </c>
      <c r="F203" s="238" t="s">
        <v>689</v>
      </c>
      <c r="G203" s="236"/>
      <c r="H203" s="239">
        <v>54.100000000000001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143</v>
      </c>
      <c r="AU203" s="245" t="s">
        <v>81</v>
      </c>
      <c r="AV203" s="13" t="s">
        <v>81</v>
      </c>
      <c r="AW203" s="13" t="s">
        <v>34</v>
      </c>
      <c r="AX203" s="13" t="s">
        <v>72</v>
      </c>
      <c r="AY203" s="245" t="s">
        <v>130</v>
      </c>
    </row>
    <row r="204" s="14" customFormat="1">
      <c r="A204" s="14"/>
      <c r="B204" s="246"/>
      <c r="C204" s="247"/>
      <c r="D204" s="228" t="s">
        <v>143</v>
      </c>
      <c r="E204" s="248" t="s">
        <v>28</v>
      </c>
      <c r="F204" s="249" t="s">
        <v>172</v>
      </c>
      <c r="G204" s="247"/>
      <c r="H204" s="250">
        <v>54.100000000000001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143</v>
      </c>
      <c r="AU204" s="256" t="s">
        <v>81</v>
      </c>
      <c r="AV204" s="14" t="s">
        <v>137</v>
      </c>
      <c r="AW204" s="14" t="s">
        <v>34</v>
      </c>
      <c r="AX204" s="14" t="s">
        <v>79</v>
      </c>
      <c r="AY204" s="256" t="s">
        <v>130</v>
      </c>
    </row>
    <row r="205" s="2" customFormat="1" ht="24.15" customHeight="1">
      <c r="A205" s="41"/>
      <c r="B205" s="42"/>
      <c r="C205" s="215" t="s">
        <v>204</v>
      </c>
      <c r="D205" s="215" t="s">
        <v>132</v>
      </c>
      <c r="E205" s="216" t="s">
        <v>362</v>
      </c>
      <c r="F205" s="217" t="s">
        <v>363</v>
      </c>
      <c r="G205" s="218" t="s">
        <v>189</v>
      </c>
      <c r="H205" s="219">
        <v>54.100000000000001</v>
      </c>
      <c r="I205" s="220"/>
      <c r="J205" s="221">
        <f>ROUND(I205*H205,2)</f>
        <v>0</v>
      </c>
      <c r="K205" s="217" t="s">
        <v>136</v>
      </c>
      <c r="L205" s="47"/>
      <c r="M205" s="222" t="s">
        <v>28</v>
      </c>
      <c r="N205" s="223" t="s">
        <v>43</v>
      </c>
      <c r="O205" s="87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137</v>
      </c>
      <c r="AT205" s="226" t="s">
        <v>132</v>
      </c>
      <c r="AU205" s="226" t="s">
        <v>81</v>
      </c>
      <c r="AY205" s="20" t="s">
        <v>130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79</v>
      </c>
      <c r="BK205" s="227">
        <f>ROUND(I205*H205,2)</f>
        <v>0</v>
      </c>
      <c r="BL205" s="20" t="s">
        <v>137</v>
      </c>
      <c r="BM205" s="226" t="s">
        <v>733</v>
      </c>
    </row>
    <row r="206" s="2" customFormat="1">
      <c r="A206" s="41"/>
      <c r="B206" s="42"/>
      <c r="C206" s="43"/>
      <c r="D206" s="228" t="s">
        <v>139</v>
      </c>
      <c r="E206" s="43"/>
      <c r="F206" s="229" t="s">
        <v>365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139</v>
      </c>
      <c r="AU206" s="20" t="s">
        <v>81</v>
      </c>
    </row>
    <row r="207" s="2" customFormat="1">
      <c r="A207" s="41"/>
      <c r="B207" s="42"/>
      <c r="C207" s="43"/>
      <c r="D207" s="233" t="s">
        <v>141</v>
      </c>
      <c r="E207" s="43"/>
      <c r="F207" s="234" t="s">
        <v>366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141</v>
      </c>
      <c r="AU207" s="20" t="s">
        <v>81</v>
      </c>
    </row>
    <row r="208" s="13" customFormat="1">
      <c r="A208" s="13"/>
      <c r="B208" s="235"/>
      <c r="C208" s="236"/>
      <c r="D208" s="228" t="s">
        <v>143</v>
      </c>
      <c r="E208" s="237" t="s">
        <v>28</v>
      </c>
      <c r="F208" s="238" t="s">
        <v>689</v>
      </c>
      <c r="G208" s="236"/>
      <c r="H208" s="239">
        <v>54.100000000000001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143</v>
      </c>
      <c r="AU208" s="245" t="s">
        <v>81</v>
      </c>
      <c r="AV208" s="13" t="s">
        <v>81</v>
      </c>
      <c r="AW208" s="13" t="s">
        <v>34</v>
      </c>
      <c r="AX208" s="13" t="s">
        <v>72</v>
      </c>
      <c r="AY208" s="245" t="s">
        <v>130</v>
      </c>
    </row>
    <row r="209" s="14" customFormat="1">
      <c r="A209" s="14"/>
      <c r="B209" s="246"/>
      <c r="C209" s="247"/>
      <c r="D209" s="228" t="s">
        <v>143</v>
      </c>
      <c r="E209" s="248" t="s">
        <v>28</v>
      </c>
      <c r="F209" s="249" t="s">
        <v>172</v>
      </c>
      <c r="G209" s="247"/>
      <c r="H209" s="250">
        <v>54.100000000000001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143</v>
      </c>
      <c r="AU209" s="256" t="s">
        <v>81</v>
      </c>
      <c r="AV209" s="14" t="s">
        <v>137</v>
      </c>
      <c r="AW209" s="14" t="s">
        <v>34</v>
      </c>
      <c r="AX209" s="14" t="s">
        <v>79</v>
      </c>
      <c r="AY209" s="256" t="s">
        <v>130</v>
      </c>
    </row>
    <row r="210" s="2" customFormat="1" ht="16.5" customHeight="1">
      <c r="A210" s="41"/>
      <c r="B210" s="42"/>
      <c r="C210" s="279" t="s">
        <v>7</v>
      </c>
      <c r="D210" s="279" t="s">
        <v>326</v>
      </c>
      <c r="E210" s="280" t="s">
        <v>368</v>
      </c>
      <c r="F210" s="281" t="s">
        <v>369</v>
      </c>
      <c r="G210" s="282" t="s">
        <v>370</v>
      </c>
      <c r="H210" s="283">
        <v>1.623</v>
      </c>
      <c r="I210" s="284"/>
      <c r="J210" s="285">
        <f>ROUND(I210*H210,2)</f>
        <v>0</v>
      </c>
      <c r="K210" s="281" t="s">
        <v>136</v>
      </c>
      <c r="L210" s="286"/>
      <c r="M210" s="287" t="s">
        <v>28</v>
      </c>
      <c r="N210" s="288" t="s">
        <v>43</v>
      </c>
      <c r="O210" s="87"/>
      <c r="P210" s="224">
        <f>O210*H210</f>
        <v>0</v>
      </c>
      <c r="Q210" s="224">
        <v>0.001</v>
      </c>
      <c r="R210" s="224">
        <f>Q210*H210</f>
        <v>0.0016230000000000001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186</v>
      </c>
      <c r="AT210" s="226" t="s">
        <v>326</v>
      </c>
      <c r="AU210" s="226" t="s">
        <v>81</v>
      </c>
      <c r="AY210" s="20" t="s">
        <v>130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79</v>
      </c>
      <c r="BK210" s="227">
        <f>ROUND(I210*H210,2)</f>
        <v>0</v>
      </c>
      <c r="BL210" s="20" t="s">
        <v>137</v>
      </c>
      <c r="BM210" s="226" t="s">
        <v>734</v>
      </c>
    </row>
    <row r="211" s="2" customFormat="1">
      <c r="A211" s="41"/>
      <c r="B211" s="42"/>
      <c r="C211" s="43"/>
      <c r="D211" s="228" t="s">
        <v>139</v>
      </c>
      <c r="E211" s="43"/>
      <c r="F211" s="229" t="s">
        <v>369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139</v>
      </c>
      <c r="AU211" s="20" t="s">
        <v>81</v>
      </c>
    </row>
    <row r="212" s="13" customFormat="1">
      <c r="A212" s="13"/>
      <c r="B212" s="235"/>
      <c r="C212" s="236"/>
      <c r="D212" s="228" t="s">
        <v>143</v>
      </c>
      <c r="E212" s="237" t="s">
        <v>28</v>
      </c>
      <c r="F212" s="238" t="s">
        <v>735</v>
      </c>
      <c r="G212" s="236"/>
      <c r="H212" s="239">
        <v>1.623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143</v>
      </c>
      <c r="AU212" s="245" t="s">
        <v>81</v>
      </c>
      <c r="AV212" s="13" t="s">
        <v>81</v>
      </c>
      <c r="AW212" s="13" t="s">
        <v>34</v>
      </c>
      <c r="AX212" s="13" t="s">
        <v>72</v>
      </c>
      <c r="AY212" s="245" t="s">
        <v>130</v>
      </c>
    </row>
    <row r="213" s="14" customFormat="1">
      <c r="A213" s="14"/>
      <c r="B213" s="246"/>
      <c r="C213" s="247"/>
      <c r="D213" s="228" t="s">
        <v>143</v>
      </c>
      <c r="E213" s="248" t="s">
        <v>28</v>
      </c>
      <c r="F213" s="249" t="s">
        <v>283</v>
      </c>
      <c r="G213" s="247"/>
      <c r="H213" s="250">
        <v>1.623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143</v>
      </c>
      <c r="AU213" s="256" t="s">
        <v>81</v>
      </c>
      <c r="AV213" s="14" t="s">
        <v>137</v>
      </c>
      <c r="AW213" s="14" t="s">
        <v>34</v>
      </c>
      <c r="AX213" s="14" t="s">
        <v>79</v>
      </c>
      <c r="AY213" s="256" t="s">
        <v>130</v>
      </c>
    </row>
    <row r="214" s="2" customFormat="1" ht="24.15" customHeight="1">
      <c r="A214" s="41"/>
      <c r="B214" s="42"/>
      <c r="C214" s="215" t="s">
        <v>290</v>
      </c>
      <c r="D214" s="215" t="s">
        <v>132</v>
      </c>
      <c r="E214" s="216" t="s">
        <v>736</v>
      </c>
      <c r="F214" s="217" t="s">
        <v>737</v>
      </c>
      <c r="G214" s="218" t="s">
        <v>189</v>
      </c>
      <c r="H214" s="219">
        <v>90.599999999999994</v>
      </c>
      <c r="I214" s="220"/>
      <c r="J214" s="221">
        <f>ROUND(I214*H214,2)</f>
        <v>0</v>
      </c>
      <c r="K214" s="217" t="s">
        <v>136</v>
      </c>
      <c r="L214" s="47"/>
      <c r="M214" s="222" t="s">
        <v>28</v>
      </c>
      <c r="N214" s="223" t="s">
        <v>43</v>
      </c>
      <c r="O214" s="87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137</v>
      </c>
      <c r="AT214" s="226" t="s">
        <v>132</v>
      </c>
      <c r="AU214" s="226" t="s">
        <v>81</v>
      </c>
      <c r="AY214" s="20" t="s">
        <v>130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137</v>
      </c>
      <c r="BM214" s="226" t="s">
        <v>738</v>
      </c>
    </row>
    <row r="215" s="2" customFormat="1">
      <c r="A215" s="41"/>
      <c r="B215" s="42"/>
      <c r="C215" s="43"/>
      <c r="D215" s="228" t="s">
        <v>139</v>
      </c>
      <c r="E215" s="43"/>
      <c r="F215" s="229" t="s">
        <v>739</v>
      </c>
      <c r="G215" s="43"/>
      <c r="H215" s="43"/>
      <c r="I215" s="230"/>
      <c r="J215" s="43"/>
      <c r="K215" s="43"/>
      <c r="L215" s="47"/>
      <c r="M215" s="231"/>
      <c r="N215" s="232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139</v>
      </c>
      <c r="AU215" s="20" t="s">
        <v>81</v>
      </c>
    </row>
    <row r="216" s="2" customFormat="1">
      <c r="A216" s="41"/>
      <c r="B216" s="42"/>
      <c r="C216" s="43"/>
      <c r="D216" s="233" t="s">
        <v>141</v>
      </c>
      <c r="E216" s="43"/>
      <c r="F216" s="234" t="s">
        <v>740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141</v>
      </c>
      <c r="AU216" s="20" t="s">
        <v>81</v>
      </c>
    </row>
    <row r="217" s="13" customFormat="1">
      <c r="A217" s="13"/>
      <c r="B217" s="235"/>
      <c r="C217" s="236"/>
      <c r="D217" s="228" t="s">
        <v>143</v>
      </c>
      <c r="E217" s="237" t="s">
        <v>28</v>
      </c>
      <c r="F217" s="238" t="s">
        <v>741</v>
      </c>
      <c r="G217" s="236"/>
      <c r="H217" s="239">
        <v>90.599999999999994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143</v>
      </c>
      <c r="AU217" s="245" t="s">
        <v>81</v>
      </c>
      <c r="AV217" s="13" t="s">
        <v>81</v>
      </c>
      <c r="AW217" s="13" t="s">
        <v>34</v>
      </c>
      <c r="AX217" s="13" t="s">
        <v>72</v>
      </c>
      <c r="AY217" s="245" t="s">
        <v>130</v>
      </c>
    </row>
    <row r="218" s="14" customFormat="1">
      <c r="A218" s="14"/>
      <c r="B218" s="246"/>
      <c r="C218" s="247"/>
      <c r="D218" s="228" t="s">
        <v>143</v>
      </c>
      <c r="E218" s="248" t="s">
        <v>28</v>
      </c>
      <c r="F218" s="249" t="s">
        <v>283</v>
      </c>
      <c r="G218" s="247"/>
      <c r="H218" s="250">
        <v>90.599999999999994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143</v>
      </c>
      <c r="AU218" s="256" t="s">
        <v>81</v>
      </c>
      <c r="AV218" s="14" t="s">
        <v>137</v>
      </c>
      <c r="AW218" s="14" t="s">
        <v>34</v>
      </c>
      <c r="AX218" s="14" t="s">
        <v>79</v>
      </c>
      <c r="AY218" s="256" t="s">
        <v>130</v>
      </c>
    </row>
    <row r="219" s="2" customFormat="1" ht="33" customHeight="1">
      <c r="A219" s="41"/>
      <c r="B219" s="42"/>
      <c r="C219" s="215" t="s">
        <v>299</v>
      </c>
      <c r="D219" s="215" t="s">
        <v>132</v>
      </c>
      <c r="E219" s="216" t="s">
        <v>381</v>
      </c>
      <c r="F219" s="217" t="s">
        <v>382</v>
      </c>
      <c r="G219" s="218" t="s">
        <v>189</v>
      </c>
      <c r="H219" s="219">
        <v>54.100000000000001</v>
      </c>
      <c r="I219" s="220"/>
      <c r="J219" s="221">
        <f>ROUND(I219*H219,2)</f>
        <v>0</v>
      </c>
      <c r="K219" s="217" t="s">
        <v>136</v>
      </c>
      <c r="L219" s="47"/>
      <c r="M219" s="222" t="s">
        <v>28</v>
      </c>
      <c r="N219" s="223" t="s">
        <v>43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137</v>
      </c>
      <c r="AT219" s="226" t="s">
        <v>132</v>
      </c>
      <c r="AU219" s="226" t="s">
        <v>81</v>
      </c>
      <c r="AY219" s="20" t="s">
        <v>130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79</v>
      </c>
      <c r="BK219" s="227">
        <f>ROUND(I219*H219,2)</f>
        <v>0</v>
      </c>
      <c r="BL219" s="20" t="s">
        <v>137</v>
      </c>
      <c r="BM219" s="226" t="s">
        <v>742</v>
      </c>
    </row>
    <row r="220" s="2" customFormat="1">
      <c r="A220" s="41"/>
      <c r="B220" s="42"/>
      <c r="C220" s="43"/>
      <c r="D220" s="228" t="s">
        <v>139</v>
      </c>
      <c r="E220" s="43"/>
      <c r="F220" s="229" t="s">
        <v>384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139</v>
      </c>
      <c r="AU220" s="20" t="s">
        <v>81</v>
      </c>
    </row>
    <row r="221" s="2" customFormat="1">
      <c r="A221" s="41"/>
      <c r="B221" s="42"/>
      <c r="C221" s="43"/>
      <c r="D221" s="233" t="s">
        <v>141</v>
      </c>
      <c r="E221" s="43"/>
      <c r="F221" s="234" t="s">
        <v>385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141</v>
      </c>
      <c r="AU221" s="20" t="s">
        <v>81</v>
      </c>
    </row>
    <row r="222" s="13" customFormat="1">
      <c r="A222" s="13"/>
      <c r="B222" s="235"/>
      <c r="C222" s="236"/>
      <c r="D222" s="228" t="s">
        <v>143</v>
      </c>
      <c r="E222" s="237" t="s">
        <v>28</v>
      </c>
      <c r="F222" s="238" t="s">
        <v>689</v>
      </c>
      <c r="G222" s="236"/>
      <c r="H222" s="239">
        <v>54.100000000000001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143</v>
      </c>
      <c r="AU222" s="245" t="s">
        <v>81</v>
      </c>
      <c r="AV222" s="13" t="s">
        <v>81</v>
      </c>
      <c r="AW222" s="13" t="s">
        <v>34</v>
      </c>
      <c r="AX222" s="13" t="s">
        <v>72</v>
      </c>
      <c r="AY222" s="245" t="s">
        <v>130</v>
      </c>
    </row>
    <row r="223" s="14" customFormat="1">
      <c r="A223" s="14"/>
      <c r="B223" s="246"/>
      <c r="C223" s="247"/>
      <c r="D223" s="228" t="s">
        <v>143</v>
      </c>
      <c r="E223" s="248" t="s">
        <v>28</v>
      </c>
      <c r="F223" s="249" t="s">
        <v>283</v>
      </c>
      <c r="G223" s="247"/>
      <c r="H223" s="250">
        <v>54.100000000000001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143</v>
      </c>
      <c r="AU223" s="256" t="s">
        <v>81</v>
      </c>
      <c r="AV223" s="14" t="s">
        <v>137</v>
      </c>
      <c r="AW223" s="14" t="s">
        <v>34</v>
      </c>
      <c r="AX223" s="14" t="s">
        <v>79</v>
      </c>
      <c r="AY223" s="256" t="s">
        <v>130</v>
      </c>
    </row>
    <row r="224" s="2" customFormat="1" ht="33" customHeight="1">
      <c r="A224" s="41"/>
      <c r="B224" s="42"/>
      <c r="C224" s="215" t="s">
        <v>225</v>
      </c>
      <c r="D224" s="215" t="s">
        <v>132</v>
      </c>
      <c r="E224" s="216" t="s">
        <v>387</v>
      </c>
      <c r="F224" s="217" t="s">
        <v>388</v>
      </c>
      <c r="G224" s="218" t="s">
        <v>189</v>
      </c>
      <c r="H224" s="219">
        <v>54.100000000000001</v>
      </c>
      <c r="I224" s="220"/>
      <c r="J224" s="221">
        <f>ROUND(I224*H224,2)</f>
        <v>0</v>
      </c>
      <c r="K224" s="217" t="s">
        <v>136</v>
      </c>
      <c r="L224" s="47"/>
      <c r="M224" s="222" t="s">
        <v>28</v>
      </c>
      <c r="N224" s="223" t="s">
        <v>43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137</v>
      </c>
      <c r="AT224" s="226" t="s">
        <v>132</v>
      </c>
      <c r="AU224" s="226" t="s">
        <v>81</v>
      </c>
      <c r="AY224" s="20" t="s">
        <v>130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79</v>
      </c>
      <c r="BK224" s="227">
        <f>ROUND(I224*H224,2)</f>
        <v>0</v>
      </c>
      <c r="BL224" s="20" t="s">
        <v>137</v>
      </c>
      <c r="BM224" s="226" t="s">
        <v>743</v>
      </c>
    </row>
    <row r="225" s="2" customFormat="1">
      <c r="A225" s="41"/>
      <c r="B225" s="42"/>
      <c r="C225" s="43"/>
      <c r="D225" s="228" t="s">
        <v>139</v>
      </c>
      <c r="E225" s="43"/>
      <c r="F225" s="229" t="s">
        <v>390</v>
      </c>
      <c r="G225" s="43"/>
      <c r="H225" s="43"/>
      <c r="I225" s="230"/>
      <c r="J225" s="43"/>
      <c r="K225" s="43"/>
      <c r="L225" s="47"/>
      <c r="M225" s="231"/>
      <c r="N225" s="232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139</v>
      </c>
      <c r="AU225" s="20" t="s">
        <v>81</v>
      </c>
    </row>
    <row r="226" s="2" customFormat="1">
      <c r="A226" s="41"/>
      <c r="B226" s="42"/>
      <c r="C226" s="43"/>
      <c r="D226" s="233" t="s">
        <v>141</v>
      </c>
      <c r="E226" s="43"/>
      <c r="F226" s="234" t="s">
        <v>391</v>
      </c>
      <c r="G226" s="43"/>
      <c r="H226" s="43"/>
      <c r="I226" s="230"/>
      <c r="J226" s="43"/>
      <c r="K226" s="43"/>
      <c r="L226" s="47"/>
      <c r="M226" s="231"/>
      <c r="N226" s="232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141</v>
      </c>
      <c r="AU226" s="20" t="s">
        <v>81</v>
      </c>
    </row>
    <row r="227" s="13" customFormat="1">
      <c r="A227" s="13"/>
      <c r="B227" s="235"/>
      <c r="C227" s="236"/>
      <c r="D227" s="228" t="s">
        <v>143</v>
      </c>
      <c r="E227" s="237" t="s">
        <v>28</v>
      </c>
      <c r="F227" s="238" t="s">
        <v>689</v>
      </c>
      <c r="G227" s="236"/>
      <c r="H227" s="239">
        <v>54.100000000000001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143</v>
      </c>
      <c r="AU227" s="245" t="s">
        <v>81</v>
      </c>
      <c r="AV227" s="13" t="s">
        <v>81</v>
      </c>
      <c r="AW227" s="13" t="s">
        <v>34</v>
      </c>
      <c r="AX227" s="13" t="s">
        <v>72</v>
      </c>
      <c r="AY227" s="245" t="s">
        <v>130</v>
      </c>
    </row>
    <row r="228" s="14" customFormat="1">
      <c r="A228" s="14"/>
      <c r="B228" s="246"/>
      <c r="C228" s="247"/>
      <c r="D228" s="228" t="s">
        <v>143</v>
      </c>
      <c r="E228" s="248" t="s">
        <v>28</v>
      </c>
      <c r="F228" s="249" t="s">
        <v>283</v>
      </c>
      <c r="G228" s="247"/>
      <c r="H228" s="250">
        <v>54.100000000000001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143</v>
      </c>
      <c r="AU228" s="256" t="s">
        <v>81</v>
      </c>
      <c r="AV228" s="14" t="s">
        <v>137</v>
      </c>
      <c r="AW228" s="14" t="s">
        <v>34</v>
      </c>
      <c r="AX228" s="14" t="s">
        <v>79</v>
      </c>
      <c r="AY228" s="256" t="s">
        <v>130</v>
      </c>
    </row>
    <row r="229" s="2" customFormat="1" ht="16.5" customHeight="1">
      <c r="A229" s="41"/>
      <c r="B229" s="42"/>
      <c r="C229" s="215" t="s">
        <v>325</v>
      </c>
      <c r="D229" s="215" t="s">
        <v>132</v>
      </c>
      <c r="E229" s="216" t="s">
        <v>393</v>
      </c>
      <c r="F229" s="217" t="s">
        <v>394</v>
      </c>
      <c r="G229" s="218" t="s">
        <v>197</v>
      </c>
      <c r="H229" s="219">
        <v>1.623</v>
      </c>
      <c r="I229" s="220"/>
      <c r="J229" s="221">
        <f>ROUND(I229*H229,2)</f>
        <v>0</v>
      </c>
      <c r="K229" s="217" t="s">
        <v>136</v>
      </c>
      <c r="L229" s="47"/>
      <c r="M229" s="222" t="s">
        <v>28</v>
      </c>
      <c r="N229" s="223" t="s">
        <v>43</v>
      </c>
      <c r="O229" s="87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137</v>
      </c>
      <c r="AT229" s="226" t="s">
        <v>132</v>
      </c>
      <c r="AU229" s="226" t="s">
        <v>81</v>
      </c>
      <c r="AY229" s="20" t="s">
        <v>130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0" t="s">
        <v>79</v>
      </c>
      <c r="BK229" s="227">
        <f>ROUND(I229*H229,2)</f>
        <v>0</v>
      </c>
      <c r="BL229" s="20" t="s">
        <v>137</v>
      </c>
      <c r="BM229" s="226" t="s">
        <v>744</v>
      </c>
    </row>
    <row r="230" s="2" customFormat="1">
      <c r="A230" s="41"/>
      <c r="B230" s="42"/>
      <c r="C230" s="43"/>
      <c r="D230" s="228" t="s">
        <v>139</v>
      </c>
      <c r="E230" s="43"/>
      <c r="F230" s="229" t="s">
        <v>396</v>
      </c>
      <c r="G230" s="43"/>
      <c r="H230" s="43"/>
      <c r="I230" s="230"/>
      <c r="J230" s="43"/>
      <c r="K230" s="43"/>
      <c r="L230" s="47"/>
      <c r="M230" s="231"/>
      <c r="N230" s="232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139</v>
      </c>
      <c r="AU230" s="20" t="s">
        <v>81</v>
      </c>
    </row>
    <row r="231" s="2" customFormat="1">
      <c r="A231" s="41"/>
      <c r="B231" s="42"/>
      <c r="C231" s="43"/>
      <c r="D231" s="233" t="s">
        <v>141</v>
      </c>
      <c r="E231" s="43"/>
      <c r="F231" s="234" t="s">
        <v>397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141</v>
      </c>
      <c r="AU231" s="20" t="s">
        <v>81</v>
      </c>
    </row>
    <row r="232" s="2" customFormat="1">
      <c r="A232" s="41"/>
      <c r="B232" s="42"/>
      <c r="C232" s="43"/>
      <c r="D232" s="228" t="s">
        <v>220</v>
      </c>
      <c r="E232" s="43"/>
      <c r="F232" s="257" t="s">
        <v>398</v>
      </c>
      <c r="G232" s="43"/>
      <c r="H232" s="43"/>
      <c r="I232" s="230"/>
      <c r="J232" s="43"/>
      <c r="K232" s="43"/>
      <c r="L232" s="47"/>
      <c r="M232" s="231"/>
      <c r="N232" s="232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220</v>
      </c>
      <c r="AU232" s="20" t="s">
        <v>81</v>
      </c>
    </row>
    <row r="233" s="13" customFormat="1">
      <c r="A233" s="13"/>
      <c r="B233" s="235"/>
      <c r="C233" s="236"/>
      <c r="D233" s="228" t="s">
        <v>143</v>
      </c>
      <c r="E233" s="237" t="s">
        <v>28</v>
      </c>
      <c r="F233" s="238" t="s">
        <v>745</v>
      </c>
      <c r="G233" s="236"/>
      <c r="H233" s="239">
        <v>1.623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143</v>
      </c>
      <c r="AU233" s="245" t="s">
        <v>81</v>
      </c>
      <c r="AV233" s="13" t="s">
        <v>81</v>
      </c>
      <c r="AW233" s="13" t="s">
        <v>34</v>
      </c>
      <c r="AX233" s="13" t="s">
        <v>72</v>
      </c>
      <c r="AY233" s="245" t="s">
        <v>130</v>
      </c>
    </row>
    <row r="234" s="14" customFormat="1">
      <c r="A234" s="14"/>
      <c r="B234" s="246"/>
      <c r="C234" s="247"/>
      <c r="D234" s="228" t="s">
        <v>143</v>
      </c>
      <c r="E234" s="248" t="s">
        <v>28</v>
      </c>
      <c r="F234" s="249" t="s">
        <v>283</v>
      </c>
      <c r="G234" s="247"/>
      <c r="H234" s="250">
        <v>1.623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6" t="s">
        <v>143</v>
      </c>
      <c r="AU234" s="256" t="s">
        <v>81</v>
      </c>
      <c r="AV234" s="14" t="s">
        <v>137</v>
      </c>
      <c r="AW234" s="14" t="s">
        <v>34</v>
      </c>
      <c r="AX234" s="14" t="s">
        <v>79</v>
      </c>
      <c r="AY234" s="256" t="s">
        <v>130</v>
      </c>
    </row>
    <row r="235" s="12" customFormat="1" ht="22.8" customHeight="1">
      <c r="A235" s="12"/>
      <c r="B235" s="199"/>
      <c r="C235" s="200"/>
      <c r="D235" s="201" t="s">
        <v>71</v>
      </c>
      <c r="E235" s="213" t="s">
        <v>149</v>
      </c>
      <c r="F235" s="213" t="s">
        <v>400</v>
      </c>
      <c r="G235" s="200"/>
      <c r="H235" s="200"/>
      <c r="I235" s="203"/>
      <c r="J235" s="214">
        <f>BK235</f>
        <v>0</v>
      </c>
      <c r="K235" s="200"/>
      <c r="L235" s="205"/>
      <c r="M235" s="206"/>
      <c r="N235" s="207"/>
      <c r="O235" s="207"/>
      <c r="P235" s="208">
        <f>SUM(P236:P245)</f>
        <v>0</v>
      </c>
      <c r="Q235" s="207"/>
      <c r="R235" s="208">
        <f>SUM(R236:R245)</f>
        <v>0</v>
      </c>
      <c r="S235" s="207"/>
      <c r="T235" s="209">
        <f>SUM(T236:T245)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0" t="s">
        <v>79</v>
      </c>
      <c r="AT235" s="211" t="s">
        <v>71</v>
      </c>
      <c r="AU235" s="211" t="s">
        <v>79</v>
      </c>
      <c r="AY235" s="210" t="s">
        <v>130</v>
      </c>
      <c r="BK235" s="212">
        <f>SUM(BK236:BK245)</f>
        <v>0</v>
      </c>
    </row>
    <row r="236" s="2" customFormat="1" ht="16.5" customHeight="1">
      <c r="A236" s="41"/>
      <c r="B236" s="42"/>
      <c r="C236" s="215" t="s">
        <v>234</v>
      </c>
      <c r="D236" s="215" t="s">
        <v>132</v>
      </c>
      <c r="E236" s="216" t="s">
        <v>401</v>
      </c>
      <c r="F236" s="217" t="s">
        <v>402</v>
      </c>
      <c r="G236" s="218" t="s">
        <v>167</v>
      </c>
      <c r="H236" s="219">
        <v>150.5</v>
      </c>
      <c r="I236" s="220"/>
      <c r="J236" s="221">
        <f>ROUND(I236*H236,2)</f>
        <v>0</v>
      </c>
      <c r="K236" s="217" t="s">
        <v>136</v>
      </c>
      <c r="L236" s="47"/>
      <c r="M236" s="222" t="s">
        <v>28</v>
      </c>
      <c r="N236" s="223" t="s">
        <v>43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137</v>
      </c>
      <c r="AT236" s="226" t="s">
        <v>132</v>
      </c>
      <c r="AU236" s="226" t="s">
        <v>81</v>
      </c>
      <c r="AY236" s="20" t="s">
        <v>130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0" t="s">
        <v>79</v>
      </c>
      <c r="BK236" s="227">
        <f>ROUND(I236*H236,2)</f>
        <v>0</v>
      </c>
      <c r="BL236" s="20" t="s">
        <v>137</v>
      </c>
      <c r="BM236" s="226" t="s">
        <v>746</v>
      </c>
    </row>
    <row r="237" s="2" customFormat="1">
      <c r="A237" s="41"/>
      <c r="B237" s="42"/>
      <c r="C237" s="43"/>
      <c r="D237" s="228" t="s">
        <v>139</v>
      </c>
      <c r="E237" s="43"/>
      <c r="F237" s="229" t="s">
        <v>404</v>
      </c>
      <c r="G237" s="43"/>
      <c r="H237" s="43"/>
      <c r="I237" s="230"/>
      <c r="J237" s="43"/>
      <c r="K237" s="43"/>
      <c r="L237" s="47"/>
      <c r="M237" s="231"/>
      <c r="N237" s="232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139</v>
      </c>
      <c r="AU237" s="20" t="s">
        <v>81</v>
      </c>
    </row>
    <row r="238" s="2" customFormat="1">
      <c r="A238" s="41"/>
      <c r="B238" s="42"/>
      <c r="C238" s="43"/>
      <c r="D238" s="233" t="s">
        <v>141</v>
      </c>
      <c r="E238" s="43"/>
      <c r="F238" s="234" t="s">
        <v>405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141</v>
      </c>
      <c r="AU238" s="20" t="s">
        <v>81</v>
      </c>
    </row>
    <row r="239" s="13" customFormat="1">
      <c r="A239" s="13"/>
      <c r="B239" s="235"/>
      <c r="C239" s="236"/>
      <c r="D239" s="228" t="s">
        <v>143</v>
      </c>
      <c r="E239" s="237" t="s">
        <v>28</v>
      </c>
      <c r="F239" s="238" t="s">
        <v>747</v>
      </c>
      <c r="G239" s="236"/>
      <c r="H239" s="239">
        <v>150.5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143</v>
      </c>
      <c r="AU239" s="245" t="s">
        <v>81</v>
      </c>
      <c r="AV239" s="13" t="s">
        <v>81</v>
      </c>
      <c r="AW239" s="13" t="s">
        <v>34</v>
      </c>
      <c r="AX239" s="13" t="s">
        <v>72</v>
      </c>
      <c r="AY239" s="245" t="s">
        <v>130</v>
      </c>
    </row>
    <row r="240" s="14" customFormat="1">
      <c r="A240" s="14"/>
      <c r="B240" s="246"/>
      <c r="C240" s="247"/>
      <c r="D240" s="228" t="s">
        <v>143</v>
      </c>
      <c r="E240" s="248" t="s">
        <v>28</v>
      </c>
      <c r="F240" s="249" t="s">
        <v>172</v>
      </c>
      <c r="G240" s="247"/>
      <c r="H240" s="250">
        <v>150.5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143</v>
      </c>
      <c r="AU240" s="256" t="s">
        <v>81</v>
      </c>
      <c r="AV240" s="14" t="s">
        <v>137</v>
      </c>
      <c r="AW240" s="14" t="s">
        <v>34</v>
      </c>
      <c r="AX240" s="14" t="s">
        <v>79</v>
      </c>
      <c r="AY240" s="256" t="s">
        <v>130</v>
      </c>
    </row>
    <row r="241" s="2" customFormat="1" ht="21.75" customHeight="1">
      <c r="A241" s="41"/>
      <c r="B241" s="42"/>
      <c r="C241" s="215" t="s">
        <v>342</v>
      </c>
      <c r="D241" s="215" t="s">
        <v>132</v>
      </c>
      <c r="E241" s="216" t="s">
        <v>408</v>
      </c>
      <c r="F241" s="217" t="s">
        <v>409</v>
      </c>
      <c r="G241" s="218" t="s">
        <v>167</v>
      </c>
      <c r="H241" s="219">
        <v>150.5</v>
      </c>
      <c r="I241" s="220"/>
      <c r="J241" s="221">
        <f>ROUND(I241*H241,2)</f>
        <v>0</v>
      </c>
      <c r="K241" s="217" t="s">
        <v>136</v>
      </c>
      <c r="L241" s="47"/>
      <c r="M241" s="222" t="s">
        <v>28</v>
      </c>
      <c r="N241" s="223" t="s">
        <v>43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137</v>
      </c>
      <c r="AT241" s="226" t="s">
        <v>132</v>
      </c>
      <c r="AU241" s="226" t="s">
        <v>81</v>
      </c>
      <c r="AY241" s="20" t="s">
        <v>130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137</v>
      </c>
      <c r="BM241" s="226" t="s">
        <v>345</v>
      </c>
    </row>
    <row r="242" s="2" customFormat="1">
      <c r="A242" s="41"/>
      <c r="B242" s="42"/>
      <c r="C242" s="43"/>
      <c r="D242" s="228" t="s">
        <v>139</v>
      </c>
      <c r="E242" s="43"/>
      <c r="F242" s="229" t="s">
        <v>411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139</v>
      </c>
      <c r="AU242" s="20" t="s">
        <v>81</v>
      </c>
    </row>
    <row r="243" s="2" customFormat="1">
      <c r="A243" s="41"/>
      <c r="B243" s="42"/>
      <c r="C243" s="43"/>
      <c r="D243" s="233" t="s">
        <v>141</v>
      </c>
      <c r="E243" s="43"/>
      <c r="F243" s="234" t="s">
        <v>412</v>
      </c>
      <c r="G243" s="43"/>
      <c r="H243" s="43"/>
      <c r="I243" s="230"/>
      <c r="J243" s="43"/>
      <c r="K243" s="43"/>
      <c r="L243" s="47"/>
      <c r="M243" s="231"/>
      <c r="N243" s="232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141</v>
      </c>
      <c r="AU243" s="20" t="s">
        <v>81</v>
      </c>
    </row>
    <row r="244" s="13" customFormat="1">
      <c r="A244" s="13"/>
      <c r="B244" s="235"/>
      <c r="C244" s="236"/>
      <c r="D244" s="228" t="s">
        <v>143</v>
      </c>
      <c r="E244" s="237" t="s">
        <v>28</v>
      </c>
      <c r="F244" s="238" t="s">
        <v>747</v>
      </c>
      <c r="G244" s="236"/>
      <c r="H244" s="239">
        <v>150.5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143</v>
      </c>
      <c r="AU244" s="245" t="s">
        <v>81</v>
      </c>
      <c r="AV244" s="13" t="s">
        <v>81</v>
      </c>
      <c r="AW244" s="13" t="s">
        <v>34</v>
      </c>
      <c r="AX244" s="13" t="s">
        <v>72</v>
      </c>
      <c r="AY244" s="245" t="s">
        <v>130</v>
      </c>
    </row>
    <row r="245" s="14" customFormat="1">
      <c r="A245" s="14"/>
      <c r="B245" s="246"/>
      <c r="C245" s="247"/>
      <c r="D245" s="228" t="s">
        <v>143</v>
      </c>
      <c r="E245" s="248" t="s">
        <v>28</v>
      </c>
      <c r="F245" s="249" t="s">
        <v>172</v>
      </c>
      <c r="G245" s="247"/>
      <c r="H245" s="250">
        <v>150.5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143</v>
      </c>
      <c r="AU245" s="256" t="s">
        <v>81</v>
      </c>
      <c r="AV245" s="14" t="s">
        <v>137</v>
      </c>
      <c r="AW245" s="14" t="s">
        <v>34</v>
      </c>
      <c r="AX245" s="14" t="s">
        <v>79</v>
      </c>
      <c r="AY245" s="256" t="s">
        <v>130</v>
      </c>
    </row>
    <row r="246" s="12" customFormat="1" ht="22.8" customHeight="1">
      <c r="A246" s="12"/>
      <c r="B246" s="199"/>
      <c r="C246" s="200"/>
      <c r="D246" s="201" t="s">
        <v>71</v>
      </c>
      <c r="E246" s="213" t="s">
        <v>137</v>
      </c>
      <c r="F246" s="213" t="s">
        <v>413</v>
      </c>
      <c r="G246" s="200"/>
      <c r="H246" s="200"/>
      <c r="I246" s="203"/>
      <c r="J246" s="214">
        <f>BK246</f>
        <v>0</v>
      </c>
      <c r="K246" s="200"/>
      <c r="L246" s="205"/>
      <c r="M246" s="206"/>
      <c r="N246" s="207"/>
      <c r="O246" s="207"/>
      <c r="P246" s="208">
        <f>SUM(P247:P251)</f>
        <v>0</v>
      </c>
      <c r="Q246" s="207"/>
      <c r="R246" s="208">
        <f>SUM(R247:R251)</f>
        <v>28.456088500000003</v>
      </c>
      <c r="S246" s="207"/>
      <c r="T246" s="209">
        <f>SUM(T247:T251)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79</v>
      </c>
      <c r="AT246" s="211" t="s">
        <v>71</v>
      </c>
      <c r="AU246" s="211" t="s">
        <v>79</v>
      </c>
      <c r="AY246" s="210" t="s">
        <v>130</v>
      </c>
      <c r="BK246" s="212">
        <f>SUM(BK247:BK251)</f>
        <v>0</v>
      </c>
    </row>
    <row r="247" s="2" customFormat="1" ht="16.5" customHeight="1">
      <c r="A247" s="41"/>
      <c r="B247" s="42"/>
      <c r="C247" s="215" t="s">
        <v>348</v>
      </c>
      <c r="D247" s="215" t="s">
        <v>132</v>
      </c>
      <c r="E247" s="216" t="s">
        <v>415</v>
      </c>
      <c r="F247" s="217" t="s">
        <v>416</v>
      </c>
      <c r="G247" s="218" t="s">
        <v>197</v>
      </c>
      <c r="H247" s="219">
        <v>15.050000000000001</v>
      </c>
      <c r="I247" s="220"/>
      <c r="J247" s="221">
        <f>ROUND(I247*H247,2)</f>
        <v>0</v>
      </c>
      <c r="K247" s="217" t="s">
        <v>136</v>
      </c>
      <c r="L247" s="47"/>
      <c r="M247" s="222" t="s">
        <v>28</v>
      </c>
      <c r="N247" s="223" t="s">
        <v>43</v>
      </c>
      <c r="O247" s="87"/>
      <c r="P247" s="224">
        <f>O247*H247</f>
        <v>0</v>
      </c>
      <c r="Q247" s="224">
        <v>1.8907700000000001</v>
      </c>
      <c r="R247" s="224">
        <f>Q247*H247</f>
        <v>28.456088500000003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137</v>
      </c>
      <c r="AT247" s="226" t="s">
        <v>132</v>
      </c>
      <c r="AU247" s="226" t="s">
        <v>81</v>
      </c>
      <c r="AY247" s="20" t="s">
        <v>130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137</v>
      </c>
      <c r="BM247" s="226" t="s">
        <v>329</v>
      </c>
    </row>
    <row r="248" s="2" customFormat="1">
      <c r="A248" s="41"/>
      <c r="B248" s="42"/>
      <c r="C248" s="43"/>
      <c r="D248" s="228" t="s">
        <v>139</v>
      </c>
      <c r="E248" s="43"/>
      <c r="F248" s="229" t="s">
        <v>418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139</v>
      </c>
      <c r="AU248" s="20" t="s">
        <v>81</v>
      </c>
    </row>
    <row r="249" s="2" customFormat="1">
      <c r="A249" s="41"/>
      <c r="B249" s="42"/>
      <c r="C249" s="43"/>
      <c r="D249" s="233" t="s">
        <v>141</v>
      </c>
      <c r="E249" s="43"/>
      <c r="F249" s="234" t="s">
        <v>419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141</v>
      </c>
      <c r="AU249" s="20" t="s">
        <v>81</v>
      </c>
    </row>
    <row r="250" s="13" customFormat="1">
      <c r="A250" s="13"/>
      <c r="B250" s="235"/>
      <c r="C250" s="236"/>
      <c r="D250" s="228" t="s">
        <v>143</v>
      </c>
      <c r="E250" s="237" t="s">
        <v>28</v>
      </c>
      <c r="F250" s="238" t="s">
        <v>748</v>
      </c>
      <c r="G250" s="236"/>
      <c r="H250" s="239">
        <v>15.050000000000001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143</v>
      </c>
      <c r="AU250" s="245" t="s">
        <v>81</v>
      </c>
      <c r="AV250" s="13" t="s">
        <v>81</v>
      </c>
      <c r="AW250" s="13" t="s">
        <v>34</v>
      </c>
      <c r="AX250" s="13" t="s">
        <v>72</v>
      </c>
      <c r="AY250" s="245" t="s">
        <v>130</v>
      </c>
    </row>
    <row r="251" s="14" customFormat="1">
      <c r="A251" s="14"/>
      <c r="B251" s="246"/>
      <c r="C251" s="247"/>
      <c r="D251" s="228" t="s">
        <v>143</v>
      </c>
      <c r="E251" s="248" t="s">
        <v>28</v>
      </c>
      <c r="F251" s="249" t="s">
        <v>172</v>
      </c>
      <c r="G251" s="247"/>
      <c r="H251" s="250">
        <v>15.050000000000001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143</v>
      </c>
      <c r="AU251" s="256" t="s">
        <v>81</v>
      </c>
      <c r="AV251" s="14" t="s">
        <v>137</v>
      </c>
      <c r="AW251" s="14" t="s">
        <v>34</v>
      </c>
      <c r="AX251" s="14" t="s">
        <v>79</v>
      </c>
      <c r="AY251" s="256" t="s">
        <v>130</v>
      </c>
    </row>
    <row r="252" s="12" customFormat="1" ht="22.8" customHeight="1">
      <c r="A252" s="12"/>
      <c r="B252" s="199"/>
      <c r="C252" s="200"/>
      <c r="D252" s="201" t="s">
        <v>71</v>
      </c>
      <c r="E252" s="213" t="s">
        <v>164</v>
      </c>
      <c r="F252" s="213" t="s">
        <v>422</v>
      </c>
      <c r="G252" s="200"/>
      <c r="H252" s="200"/>
      <c r="I252" s="203"/>
      <c r="J252" s="214">
        <f>BK252</f>
        <v>0</v>
      </c>
      <c r="K252" s="200"/>
      <c r="L252" s="205"/>
      <c r="M252" s="206"/>
      <c r="N252" s="207"/>
      <c r="O252" s="207"/>
      <c r="P252" s="208">
        <f>SUM(P253:P274)</f>
        <v>0</v>
      </c>
      <c r="Q252" s="207"/>
      <c r="R252" s="208">
        <f>SUM(R253:R274)</f>
        <v>0.56459599999999999</v>
      </c>
      <c r="S252" s="207"/>
      <c r="T252" s="209">
        <f>SUM(T253:T274)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0" t="s">
        <v>79</v>
      </c>
      <c r="AT252" s="211" t="s">
        <v>71</v>
      </c>
      <c r="AU252" s="211" t="s">
        <v>79</v>
      </c>
      <c r="AY252" s="210" t="s">
        <v>130</v>
      </c>
      <c r="BK252" s="212">
        <f>SUM(BK253:BK274)</f>
        <v>0</v>
      </c>
    </row>
    <row r="253" s="2" customFormat="1" ht="21.75" customHeight="1">
      <c r="A253" s="41"/>
      <c r="B253" s="42"/>
      <c r="C253" s="215" t="s">
        <v>355</v>
      </c>
      <c r="D253" s="215" t="s">
        <v>132</v>
      </c>
      <c r="E253" s="216" t="s">
        <v>424</v>
      </c>
      <c r="F253" s="217" t="s">
        <v>425</v>
      </c>
      <c r="G253" s="218" t="s">
        <v>189</v>
      </c>
      <c r="H253" s="219">
        <v>54.299999999999997</v>
      </c>
      <c r="I253" s="220"/>
      <c r="J253" s="221">
        <f>ROUND(I253*H253,2)</f>
        <v>0</v>
      </c>
      <c r="K253" s="217" t="s">
        <v>136</v>
      </c>
      <c r="L253" s="47"/>
      <c r="M253" s="222" t="s">
        <v>28</v>
      </c>
      <c r="N253" s="223" t="s">
        <v>43</v>
      </c>
      <c r="O253" s="87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137</v>
      </c>
      <c r="AT253" s="226" t="s">
        <v>132</v>
      </c>
      <c r="AU253" s="226" t="s">
        <v>81</v>
      </c>
      <c r="AY253" s="20" t="s">
        <v>130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0" t="s">
        <v>79</v>
      </c>
      <c r="BK253" s="227">
        <f>ROUND(I253*H253,2)</f>
        <v>0</v>
      </c>
      <c r="BL253" s="20" t="s">
        <v>137</v>
      </c>
      <c r="BM253" s="226" t="s">
        <v>749</v>
      </c>
    </row>
    <row r="254" s="2" customFormat="1">
      <c r="A254" s="41"/>
      <c r="B254" s="42"/>
      <c r="C254" s="43"/>
      <c r="D254" s="228" t="s">
        <v>139</v>
      </c>
      <c r="E254" s="43"/>
      <c r="F254" s="229" t="s">
        <v>427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139</v>
      </c>
      <c r="AU254" s="20" t="s">
        <v>81</v>
      </c>
    </row>
    <row r="255" s="2" customFormat="1">
      <c r="A255" s="41"/>
      <c r="B255" s="42"/>
      <c r="C255" s="43"/>
      <c r="D255" s="233" t="s">
        <v>141</v>
      </c>
      <c r="E255" s="43"/>
      <c r="F255" s="234" t="s">
        <v>428</v>
      </c>
      <c r="G255" s="43"/>
      <c r="H255" s="43"/>
      <c r="I255" s="230"/>
      <c r="J255" s="43"/>
      <c r="K255" s="43"/>
      <c r="L255" s="47"/>
      <c r="M255" s="231"/>
      <c r="N255" s="232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141</v>
      </c>
      <c r="AU255" s="20" t="s">
        <v>81</v>
      </c>
    </row>
    <row r="256" s="13" customFormat="1">
      <c r="A256" s="13"/>
      <c r="B256" s="235"/>
      <c r="C256" s="236"/>
      <c r="D256" s="228" t="s">
        <v>143</v>
      </c>
      <c r="E256" s="237" t="s">
        <v>28</v>
      </c>
      <c r="F256" s="238" t="s">
        <v>750</v>
      </c>
      <c r="G256" s="236"/>
      <c r="H256" s="239">
        <v>54.299999999999997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143</v>
      </c>
      <c r="AU256" s="245" t="s">
        <v>81</v>
      </c>
      <c r="AV256" s="13" t="s">
        <v>81</v>
      </c>
      <c r="AW256" s="13" t="s">
        <v>34</v>
      </c>
      <c r="AX256" s="13" t="s">
        <v>79</v>
      </c>
      <c r="AY256" s="245" t="s">
        <v>130</v>
      </c>
    </row>
    <row r="257" s="2" customFormat="1" ht="24.15" customHeight="1">
      <c r="A257" s="41"/>
      <c r="B257" s="42"/>
      <c r="C257" s="215" t="s">
        <v>361</v>
      </c>
      <c r="D257" s="215" t="s">
        <v>132</v>
      </c>
      <c r="E257" s="216" t="s">
        <v>430</v>
      </c>
      <c r="F257" s="217" t="s">
        <v>431</v>
      </c>
      <c r="G257" s="218" t="s">
        <v>189</v>
      </c>
      <c r="H257" s="219">
        <v>36.299999999999997</v>
      </c>
      <c r="I257" s="220"/>
      <c r="J257" s="221">
        <f>ROUND(I257*H257,2)</f>
        <v>0</v>
      </c>
      <c r="K257" s="217" t="s">
        <v>136</v>
      </c>
      <c r="L257" s="47"/>
      <c r="M257" s="222" t="s">
        <v>28</v>
      </c>
      <c r="N257" s="223" t="s">
        <v>43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137</v>
      </c>
      <c r="AT257" s="226" t="s">
        <v>132</v>
      </c>
      <c r="AU257" s="226" t="s">
        <v>81</v>
      </c>
      <c r="AY257" s="20" t="s">
        <v>130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137</v>
      </c>
      <c r="BM257" s="226" t="s">
        <v>751</v>
      </c>
    </row>
    <row r="258" s="2" customFormat="1">
      <c r="A258" s="41"/>
      <c r="B258" s="42"/>
      <c r="C258" s="43"/>
      <c r="D258" s="228" t="s">
        <v>139</v>
      </c>
      <c r="E258" s="43"/>
      <c r="F258" s="229" t="s">
        <v>433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139</v>
      </c>
      <c r="AU258" s="20" t="s">
        <v>81</v>
      </c>
    </row>
    <row r="259" s="2" customFormat="1">
      <c r="A259" s="41"/>
      <c r="B259" s="42"/>
      <c r="C259" s="43"/>
      <c r="D259" s="233" t="s">
        <v>141</v>
      </c>
      <c r="E259" s="43"/>
      <c r="F259" s="234" t="s">
        <v>434</v>
      </c>
      <c r="G259" s="43"/>
      <c r="H259" s="43"/>
      <c r="I259" s="230"/>
      <c r="J259" s="43"/>
      <c r="K259" s="43"/>
      <c r="L259" s="47"/>
      <c r="M259" s="231"/>
      <c r="N259" s="232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141</v>
      </c>
      <c r="AU259" s="20" t="s">
        <v>81</v>
      </c>
    </row>
    <row r="260" s="13" customFormat="1">
      <c r="A260" s="13"/>
      <c r="B260" s="235"/>
      <c r="C260" s="236"/>
      <c r="D260" s="228" t="s">
        <v>143</v>
      </c>
      <c r="E260" s="237" t="s">
        <v>28</v>
      </c>
      <c r="F260" s="238" t="s">
        <v>752</v>
      </c>
      <c r="G260" s="236"/>
      <c r="H260" s="239">
        <v>36.299999999999997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143</v>
      </c>
      <c r="AU260" s="245" t="s">
        <v>81</v>
      </c>
      <c r="AV260" s="13" t="s">
        <v>81</v>
      </c>
      <c r="AW260" s="13" t="s">
        <v>34</v>
      </c>
      <c r="AX260" s="13" t="s">
        <v>79</v>
      </c>
      <c r="AY260" s="245" t="s">
        <v>130</v>
      </c>
    </row>
    <row r="261" s="2" customFormat="1" ht="24.15" customHeight="1">
      <c r="A261" s="41"/>
      <c r="B261" s="42"/>
      <c r="C261" s="215" t="s">
        <v>367</v>
      </c>
      <c r="D261" s="215" t="s">
        <v>132</v>
      </c>
      <c r="E261" s="216" t="s">
        <v>438</v>
      </c>
      <c r="F261" s="217" t="s">
        <v>439</v>
      </c>
      <c r="G261" s="218" t="s">
        <v>189</v>
      </c>
      <c r="H261" s="219">
        <v>90.599999999999994</v>
      </c>
      <c r="I261" s="220"/>
      <c r="J261" s="221">
        <f>ROUND(I261*H261,2)</f>
        <v>0</v>
      </c>
      <c r="K261" s="217" t="s">
        <v>136</v>
      </c>
      <c r="L261" s="47"/>
      <c r="M261" s="222" t="s">
        <v>28</v>
      </c>
      <c r="N261" s="223" t="s">
        <v>43</v>
      </c>
      <c r="O261" s="87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137</v>
      </c>
      <c r="AT261" s="226" t="s">
        <v>132</v>
      </c>
      <c r="AU261" s="226" t="s">
        <v>81</v>
      </c>
      <c r="AY261" s="20" t="s">
        <v>130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79</v>
      </c>
      <c r="BK261" s="227">
        <f>ROUND(I261*H261,2)</f>
        <v>0</v>
      </c>
      <c r="BL261" s="20" t="s">
        <v>137</v>
      </c>
      <c r="BM261" s="226" t="s">
        <v>753</v>
      </c>
    </row>
    <row r="262" s="2" customFormat="1">
      <c r="A262" s="41"/>
      <c r="B262" s="42"/>
      <c r="C262" s="43"/>
      <c r="D262" s="228" t="s">
        <v>139</v>
      </c>
      <c r="E262" s="43"/>
      <c r="F262" s="229" t="s">
        <v>441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139</v>
      </c>
      <c r="AU262" s="20" t="s">
        <v>81</v>
      </c>
    </row>
    <row r="263" s="2" customFormat="1">
      <c r="A263" s="41"/>
      <c r="B263" s="42"/>
      <c r="C263" s="43"/>
      <c r="D263" s="233" t="s">
        <v>141</v>
      </c>
      <c r="E263" s="43"/>
      <c r="F263" s="234" t="s">
        <v>442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141</v>
      </c>
      <c r="AU263" s="20" t="s">
        <v>81</v>
      </c>
    </row>
    <row r="264" s="13" customFormat="1">
      <c r="A264" s="13"/>
      <c r="B264" s="235"/>
      <c r="C264" s="236"/>
      <c r="D264" s="228" t="s">
        <v>143</v>
      </c>
      <c r="E264" s="237" t="s">
        <v>28</v>
      </c>
      <c r="F264" s="238" t="s">
        <v>741</v>
      </c>
      <c r="G264" s="236"/>
      <c r="H264" s="239">
        <v>90.599999999999994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143</v>
      </c>
      <c r="AU264" s="245" t="s">
        <v>81</v>
      </c>
      <c r="AV264" s="13" t="s">
        <v>81</v>
      </c>
      <c r="AW264" s="13" t="s">
        <v>34</v>
      </c>
      <c r="AX264" s="13" t="s">
        <v>79</v>
      </c>
      <c r="AY264" s="245" t="s">
        <v>130</v>
      </c>
    </row>
    <row r="265" s="2" customFormat="1" ht="24.15" customHeight="1">
      <c r="A265" s="41"/>
      <c r="B265" s="42"/>
      <c r="C265" s="215" t="s">
        <v>373</v>
      </c>
      <c r="D265" s="215" t="s">
        <v>132</v>
      </c>
      <c r="E265" s="216" t="s">
        <v>754</v>
      </c>
      <c r="F265" s="217" t="s">
        <v>755</v>
      </c>
      <c r="G265" s="218" t="s">
        <v>189</v>
      </c>
      <c r="H265" s="219">
        <v>1.8</v>
      </c>
      <c r="I265" s="220"/>
      <c r="J265" s="221">
        <f>ROUND(I265*H265,2)</f>
        <v>0</v>
      </c>
      <c r="K265" s="217" t="s">
        <v>136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0.089219999999999994</v>
      </c>
      <c r="R265" s="224">
        <f>Q265*H265</f>
        <v>0.16059599999999999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137</v>
      </c>
      <c r="AT265" s="226" t="s">
        <v>132</v>
      </c>
      <c r="AU265" s="226" t="s">
        <v>81</v>
      </c>
      <c r="AY265" s="20" t="s">
        <v>130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137</v>
      </c>
      <c r="BM265" s="226" t="s">
        <v>756</v>
      </c>
    </row>
    <row r="266" s="2" customFormat="1">
      <c r="A266" s="41"/>
      <c r="B266" s="42"/>
      <c r="C266" s="43"/>
      <c r="D266" s="228" t="s">
        <v>139</v>
      </c>
      <c r="E266" s="43"/>
      <c r="F266" s="229" t="s">
        <v>757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139</v>
      </c>
      <c r="AU266" s="20" t="s">
        <v>81</v>
      </c>
    </row>
    <row r="267" s="2" customFormat="1">
      <c r="A267" s="41"/>
      <c r="B267" s="42"/>
      <c r="C267" s="43"/>
      <c r="D267" s="233" t="s">
        <v>141</v>
      </c>
      <c r="E267" s="43"/>
      <c r="F267" s="234" t="s">
        <v>758</v>
      </c>
      <c r="G267" s="43"/>
      <c r="H267" s="43"/>
      <c r="I267" s="230"/>
      <c r="J267" s="43"/>
      <c r="K267" s="43"/>
      <c r="L267" s="47"/>
      <c r="M267" s="231"/>
      <c r="N267" s="232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141</v>
      </c>
      <c r="AU267" s="20" t="s">
        <v>81</v>
      </c>
    </row>
    <row r="268" s="13" customFormat="1">
      <c r="A268" s="13"/>
      <c r="B268" s="235"/>
      <c r="C268" s="236"/>
      <c r="D268" s="228" t="s">
        <v>143</v>
      </c>
      <c r="E268" s="237" t="s">
        <v>28</v>
      </c>
      <c r="F268" s="238" t="s">
        <v>759</v>
      </c>
      <c r="G268" s="236"/>
      <c r="H268" s="239">
        <v>1.8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143</v>
      </c>
      <c r="AU268" s="245" t="s">
        <v>81</v>
      </c>
      <c r="AV268" s="13" t="s">
        <v>81</v>
      </c>
      <c r="AW268" s="13" t="s">
        <v>34</v>
      </c>
      <c r="AX268" s="13" t="s">
        <v>72</v>
      </c>
      <c r="AY268" s="245" t="s">
        <v>130</v>
      </c>
    </row>
    <row r="269" s="14" customFormat="1">
      <c r="A269" s="14"/>
      <c r="B269" s="246"/>
      <c r="C269" s="247"/>
      <c r="D269" s="228" t="s">
        <v>143</v>
      </c>
      <c r="E269" s="248" t="s">
        <v>28</v>
      </c>
      <c r="F269" s="249" t="s">
        <v>172</v>
      </c>
      <c r="G269" s="247"/>
      <c r="H269" s="250">
        <v>1.8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143</v>
      </c>
      <c r="AU269" s="256" t="s">
        <v>81</v>
      </c>
      <c r="AV269" s="14" t="s">
        <v>137</v>
      </c>
      <c r="AW269" s="14" t="s">
        <v>34</v>
      </c>
      <c r="AX269" s="14" t="s">
        <v>79</v>
      </c>
      <c r="AY269" s="256" t="s">
        <v>130</v>
      </c>
    </row>
    <row r="270" s="2" customFormat="1" ht="33" customHeight="1">
      <c r="A270" s="41"/>
      <c r="B270" s="42"/>
      <c r="C270" s="215" t="s">
        <v>380</v>
      </c>
      <c r="D270" s="215" t="s">
        <v>132</v>
      </c>
      <c r="E270" s="216" t="s">
        <v>760</v>
      </c>
      <c r="F270" s="217" t="s">
        <v>761</v>
      </c>
      <c r="G270" s="218" t="s">
        <v>189</v>
      </c>
      <c r="H270" s="219">
        <v>4</v>
      </c>
      <c r="I270" s="220"/>
      <c r="J270" s="221">
        <f>ROUND(I270*H270,2)</f>
        <v>0</v>
      </c>
      <c r="K270" s="217" t="s">
        <v>136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0.10100000000000001</v>
      </c>
      <c r="R270" s="224">
        <f>Q270*H270</f>
        <v>0.40400000000000003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137</v>
      </c>
      <c r="AT270" s="226" t="s">
        <v>132</v>
      </c>
      <c r="AU270" s="226" t="s">
        <v>81</v>
      </c>
      <c r="AY270" s="20" t="s">
        <v>130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137</v>
      </c>
      <c r="BM270" s="226" t="s">
        <v>762</v>
      </c>
    </row>
    <row r="271" s="2" customFormat="1">
      <c r="A271" s="41"/>
      <c r="B271" s="42"/>
      <c r="C271" s="43"/>
      <c r="D271" s="228" t="s">
        <v>139</v>
      </c>
      <c r="E271" s="43"/>
      <c r="F271" s="229" t="s">
        <v>763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139</v>
      </c>
      <c r="AU271" s="20" t="s">
        <v>81</v>
      </c>
    </row>
    <row r="272" s="2" customFormat="1">
      <c r="A272" s="41"/>
      <c r="B272" s="42"/>
      <c r="C272" s="43"/>
      <c r="D272" s="233" t="s">
        <v>141</v>
      </c>
      <c r="E272" s="43"/>
      <c r="F272" s="234" t="s">
        <v>764</v>
      </c>
      <c r="G272" s="43"/>
      <c r="H272" s="43"/>
      <c r="I272" s="230"/>
      <c r="J272" s="43"/>
      <c r="K272" s="43"/>
      <c r="L272" s="47"/>
      <c r="M272" s="231"/>
      <c r="N272" s="232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141</v>
      </c>
      <c r="AU272" s="20" t="s">
        <v>81</v>
      </c>
    </row>
    <row r="273" s="13" customFormat="1">
      <c r="A273" s="13"/>
      <c r="B273" s="235"/>
      <c r="C273" s="236"/>
      <c r="D273" s="228" t="s">
        <v>143</v>
      </c>
      <c r="E273" s="237" t="s">
        <v>28</v>
      </c>
      <c r="F273" s="238" t="s">
        <v>765</v>
      </c>
      <c r="G273" s="236"/>
      <c r="H273" s="239">
        <v>4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143</v>
      </c>
      <c r="AU273" s="245" t="s">
        <v>81</v>
      </c>
      <c r="AV273" s="13" t="s">
        <v>81</v>
      </c>
      <c r="AW273" s="13" t="s">
        <v>34</v>
      </c>
      <c r="AX273" s="13" t="s">
        <v>72</v>
      </c>
      <c r="AY273" s="245" t="s">
        <v>130</v>
      </c>
    </row>
    <row r="274" s="14" customFormat="1">
      <c r="A274" s="14"/>
      <c r="B274" s="246"/>
      <c r="C274" s="247"/>
      <c r="D274" s="228" t="s">
        <v>143</v>
      </c>
      <c r="E274" s="248" t="s">
        <v>28</v>
      </c>
      <c r="F274" s="249" t="s">
        <v>172</v>
      </c>
      <c r="G274" s="247"/>
      <c r="H274" s="250">
        <v>4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6" t="s">
        <v>143</v>
      </c>
      <c r="AU274" s="256" t="s">
        <v>81</v>
      </c>
      <c r="AV274" s="14" t="s">
        <v>137</v>
      </c>
      <c r="AW274" s="14" t="s">
        <v>34</v>
      </c>
      <c r="AX274" s="14" t="s">
        <v>79</v>
      </c>
      <c r="AY274" s="256" t="s">
        <v>130</v>
      </c>
    </row>
    <row r="275" s="12" customFormat="1" ht="22.8" customHeight="1">
      <c r="A275" s="12"/>
      <c r="B275" s="199"/>
      <c r="C275" s="200"/>
      <c r="D275" s="201" t="s">
        <v>71</v>
      </c>
      <c r="E275" s="213" t="s">
        <v>186</v>
      </c>
      <c r="F275" s="213" t="s">
        <v>445</v>
      </c>
      <c r="G275" s="200"/>
      <c r="H275" s="200"/>
      <c r="I275" s="203"/>
      <c r="J275" s="214">
        <f>BK275</f>
        <v>0</v>
      </c>
      <c r="K275" s="200"/>
      <c r="L275" s="205"/>
      <c r="M275" s="206"/>
      <c r="N275" s="207"/>
      <c r="O275" s="207"/>
      <c r="P275" s="208">
        <f>SUM(P276:P337)</f>
        <v>0</v>
      </c>
      <c r="Q275" s="207"/>
      <c r="R275" s="208">
        <f>SUM(R276:R337)</f>
        <v>2.0336961499999999</v>
      </c>
      <c r="S275" s="207"/>
      <c r="T275" s="209">
        <f>SUM(T276:T337)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0" t="s">
        <v>79</v>
      </c>
      <c r="AT275" s="211" t="s">
        <v>71</v>
      </c>
      <c r="AU275" s="211" t="s">
        <v>79</v>
      </c>
      <c r="AY275" s="210" t="s">
        <v>130</v>
      </c>
      <c r="BK275" s="212">
        <f>SUM(BK276:BK337)</f>
        <v>0</v>
      </c>
    </row>
    <row r="276" s="2" customFormat="1" ht="24.15" customHeight="1">
      <c r="A276" s="41"/>
      <c r="B276" s="42"/>
      <c r="C276" s="215" t="s">
        <v>386</v>
      </c>
      <c r="D276" s="215" t="s">
        <v>132</v>
      </c>
      <c r="E276" s="216" t="s">
        <v>766</v>
      </c>
      <c r="F276" s="217" t="s">
        <v>767</v>
      </c>
      <c r="G276" s="218" t="s">
        <v>167</v>
      </c>
      <c r="H276" s="219">
        <v>148</v>
      </c>
      <c r="I276" s="220"/>
      <c r="J276" s="221">
        <f>ROUND(I276*H276,2)</f>
        <v>0</v>
      </c>
      <c r="K276" s="217" t="s">
        <v>136</v>
      </c>
      <c r="L276" s="47"/>
      <c r="M276" s="222" t="s">
        <v>28</v>
      </c>
      <c r="N276" s="223" t="s">
        <v>43</v>
      </c>
      <c r="O276" s="87"/>
      <c r="P276" s="224">
        <f>O276*H276</f>
        <v>0</v>
      </c>
      <c r="Q276" s="224">
        <v>1.0000000000000001E-05</v>
      </c>
      <c r="R276" s="224">
        <f>Q276*H276</f>
        <v>0.0014800000000000002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137</v>
      </c>
      <c r="AT276" s="226" t="s">
        <v>132</v>
      </c>
      <c r="AU276" s="226" t="s">
        <v>81</v>
      </c>
      <c r="AY276" s="20" t="s">
        <v>130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79</v>
      </c>
      <c r="BK276" s="227">
        <f>ROUND(I276*H276,2)</f>
        <v>0</v>
      </c>
      <c r="BL276" s="20" t="s">
        <v>137</v>
      </c>
      <c r="BM276" s="226" t="s">
        <v>768</v>
      </c>
    </row>
    <row r="277" s="2" customFormat="1">
      <c r="A277" s="41"/>
      <c r="B277" s="42"/>
      <c r="C277" s="43"/>
      <c r="D277" s="228" t="s">
        <v>139</v>
      </c>
      <c r="E277" s="43"/>
      <c r="F277" s="229" t="s">
        <v>769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139</v>
      </c>
      <c r="AU277" s="20" t="s">
        <v>81</v>
      </c>
    </row>
    <row r="278" s="2" customFormat="1">
      <c r="A278" s="41"/>
      <c r="B278" s="42"/>
      <c r="C278" s="43"/>
      <c r="D278" s="233" t="s">
        <v>141</v>
      </c>
      <c r="E278" s="43"/>
      <c r="F278" s="234" t="s">
        <v>770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141</v>
      </c>
      <c r="AU278" s="20" t="s">
        <v>81</v>
      </c>
    </row>
    <row r="279" s="13" customFormat="1">
      <c r="A279" s="13"/>
      <c r="B279" s="235"/>
      <c r="C279" s="236"/>
      <c r="D279" s="228" t="s">
        <v>143</v>
      </c>
      <c r="E279" s="237" t="s">
        <v>28</v>
      </c>
      <c r="F279" s="238" t="s">
        <v>771</v>
      </c>
      <c r="G279" s="236"/>
      <c r="H279" s="239">
        <v>148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143</v>
      </c>
      <c r="AU279" s="245" t="s">
        <v>81</v>
      </c>
      <c r="AV279" s="13" t="s">
        <v>81</v>
      </c>
      <c r="AW279" s="13" t="s">
        <v>34</v>
      </c>
      <c r="AX279" s="13" t="s">
        <v>79</v>
      </c>
      <c r="AY279" s="245" t="s">
        <v>130</v>
      </c>
    </row>
    <row r="280" s="2" customFormat="1" ht="24.15" customHeight="1">
      <c r="A280" s="41"/>
      <c r="B280" s="42"/>
      <c r="C280" s="279" t="s">
        <v>392</v>
      </c>
      <c r="D280" s="279" t="s">
        <v>326</v>
      </c>
      <c r="E280" s="280" t="s">
        <v>772</v>
      </c>
      <c r="F280" s="281" t="s">
        <v>773</v>
      </c>
      <c r="G280" s="282" t="s">
        <v>167</v>
      </c>
      <c r="H280" s="283">
        <v>152.44</v>
      </c>
      <c r="I280" s="284"/>
      <c r="J280" s="285">
        <f>ROUND(I280*H280,2)</f>
        <v>0</v>
      </c>
      <c r="K280" s="281" t="s">
        <v>136</v>
      </c>
      <c r="L280" s="286"/>
      <c r="M280" s="287" t="s">
        <v>28</v>
      </c>
      <c r="N280" s="288" t="s">
        <v>43</v>
      </c>
      <c r="O280" s="87"/>
      <c r="P280" s="224">
        <f>O280*H280</f>
        <v>0</v>
      </c>
      <c r="Q280" s="224">
        <v>0.0043099999999999996</v>
      </c>
      <c r="R280" s="224">
        <f>Q280*H280</f>
        <v>0.65701639999999994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186</v>
      </c>
      <c r="AT280" s="226" t="s">
        <v>326</v>
      </c>
      <c r="AU280" s="226" t="s">
        <v>81</v>
      </c>
      <c r="AY280" s="20" t="s">
        <v>130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79</v>
      </c>
      <c r="BK280" s="227">
        <f>ROUND(I280*H280,2)</f>
        <v>0</v>
      </c>
      <c r="BL280" s="20" t="s">
        <v>137</v>
      </c>
      <c r="BM280" s="226" t="s">
        <v>774</v>
      </c>
    </row>
    <row r="281" s="2" customFormat="1">
      <c r="A281" s="41"/>
      <c r="B281" s="42"/>
      <c r="C281" s="43"/>
      <c r="D281" s="228" t="s">
        <v>139</v>
      </c>
      <c r="E281" s="43"/>
      <c r="F281" s="229" t="s">
        <v>773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139</v>
      </c>
      <c r="AU281" s="20" t="s">
        <v>81</v>
      </c>
    </row>
    <row r="282" s="13" customFormat="1">
      <c r="A282" s="13"/>
      <c r="B282" s="235"/>
      <c r="C282" s="236"/>
      <c r="D282" s="228" t="s">
        <v>143</v>
      </c>
      <c r="E282" s="237" t="s">
        <v>28</v>
      </c>
      <c r="F282" s="238" t="s">
        <v>771</v>
      </c>
      <c r="G282" s="236"/>
      <c r="H282" s="239">
        <v>148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143</v>
      </c>
      <c r="AU282" s="245" t="s">
        <v>81</v>
      </c>
      <c r="AV282" s="13" t="s">
        <v>81</v>
      </c>
      <c r="AW282" s="13" t="s">
        <v>34</v>
      </c>
      <c r="AX282" s="13" t="s">
        <v>79</v>
      </c>
      <c r="AY282" s="245" t="s">
        <v>130</v>
      </c>
    </row>
    <row r="283" s="13" customFormat="1">
      <c r="A283" s="13"/>
      <c r="B283" s="235"/>
      <c r="C283" s="236"/>
      <c r="D283" s="228" t="s">
        <v>143</v>
      </c>
      <c r="E283" s="236"/>
      <c r="F283" s="238" t="s">
        <v>775</v>
      </c>
      <c r="G283" s="236"/>
      <c r="H283" s="239">
        <v>152.44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143</v>
      </c>
      <c r="AU283" s="245" t="s">
        <v>81</v>
      </c>
      <c r="AV283" s="13" t="s">
        <v>81</v>
      </c>
      <c r="AW283" s="13" t="s">
        <v>4</v>
      </c>
      <c r="AX283" s="13" t="s">
        <v>79</v>
      </c>
      <c r="AY283" s="245" t="s">
        <v>130</v>
      </c>
    </row>
    <row r="284" s="2" customFormat="1" ht="24.15" customHeight="1">
      <c r="A284" s="41"/>
      <c r="B284" s="42"/>
      <c r="C284" s="215" t="s">
        <v>303</v>
      </c>
      <c r="D284" s="215" t="s">
        <v>132</v>
      </c>
      <c r="E284" s="216" t="s">
        <v>776</v>
      </c>
      <c r="F284" s="217" t="s">
        <v>777</v>
      </c>
      <c r="G284" s="218" t="s">
        <v>167</v>
      </c>
      <c r="H284" s="219">
        <v>2.5</v>
      </c>
      <c r="I284" s="220"/>
      <c r="J284" s="221">
        <f>ROUND(I284*H284,2)</f>
        <v>0</v>
      </c>
      <c r="K284" s="217" t="s">
        <v>136</v>
      </c>
      <c r="L284" s="47"/>
      <c r="M284" s="222" t="s">
        <v>28</v>
      </c>
      <c r="N284" s="223" t="s">
        <v>43</v>
      </c>
      <c r="O284" s="87"/>
      <c r="P284" s="224">
        <f>O284*H284</f>
        <v>0</v>
      </c>
      <c r="Q284" s="224">
        <v>1.0000000000000001E-05</v>
      </c>
      <c r="R284" s="224">
        <f>Q284*H284</f>
        <v>2.5000000000000001E-05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137</v>
      </c>
      <c r="AT284" s="226" t="s">
        <v>132</v>
      </c>
      <c r="AU284" s="226" t="s">
        <v>81</v>
      </c>
      <c r="AY284" s="20" t="s">
        <v>130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79</v>
      </c>
      <c r="BK284" s="227">
        <f>ROUND(I284*H284,2)</f>
        <v>0</v>
      </c>
      <c r="BL284" s="20" t="s">
        <v>137</v>
      </c>
      <c r="BM284" s="226" t="s">
        <v>778</v>
      </c>
    </row>
    <row r="285" s="2" customFormat="1">
      <c r="A285" s="41"/>
      <c r="B285" s="42"/>
      <c r="C285" s="43"/>
      <c r="D285" s="228" t="s">
        <v>139</v>
      </c>
      <c r="E285" s="43"/>
      <c r="F285" s="229" t="s">
        <v>779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139</v>
      </c>
      <c r="AU285" s="20" t="s">
        <v>81</v>
      </c>
    </row>
    <row r="286" s="2" customFormat="1">
      <c r="A286" s="41"/>
      <c r="B286" s="42"/>
      <c r="C286" s="43"/>
      <c r="D286" s="233" t="s">
        <v>141</v>
      </c>
      <c r="E286" s="43"/>
      <c r="F286" s="234" t="s">
        <v>780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141</v>
      </c>
      <c r="AU286" s="20" t="s">
        <v>81</v>
      </c>
    </row>
    <row r="287" s="13" customFormat="1">
      <c r="A287" s="13"/>
      <c r="B287" s="235"/>
      <c r="C287" s="236"/>
      <c r="D287" s="228" t="s">
        <v>143</v>
      </c>
      <c r="E287" s="237" t="s">
        <v>28</v>
      </c>
      <c r="F287" s="238" t="s">
        <v>781</v>
      </c>
      <c r="G287" s="236"/>
      <c r="H287" s="239">
        <v>2.5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5" t="s">
        <v>143</v>
      </c>
      <c r="AU287" s="245" t="s">
        <v>81</v>
      </c>
      <c r="AV287" s="13" t="s">
        <v>81</v>
      </c>
      <c r="AW287" s="13" t="s">
        <v>34</v>
      </c>
      <c r="AX287" s="13" t="s">
        <v>79</v>
      </c>
      <c r="AY287" s="245" t="s">
        <v>130</v>
      </c>
    </row>
    <row r="288" s="2" customFormat="1" ht="24.15" customHeight="1">
      <c r="A288" s="41"/>
      <c r="B288" s="42"/>
      <c r="C288" s="279" t="s">
        <v>407</v>
      </c>
      <c r="D288" s="279" t="s">
        <v>326</v>
      </c>
      <c r="E288" s="280" t="s">
        <v>782</v>
      </c>
      <c r="F288" s="281" t="s">
        <v>783</v>
      </c>
      <c r="G288" s="282" t="s">
        <v>167</v>
      </c>
      <c r="H288" s="283">
        <v>2.5750000000000002</v>
      </c>
      <c r="I288" s="284"/>
      <c r="J288" s="285">
        <f>ROUND(I288*H288,2)</f>
        <v>0</v>
      </c>
      <c r="K288" s="281" t="s">
        <v>136</v>
      </c>
      <c r="L288" s="286"/>
      <c r="M288" s="287" t="s">
        <v>28</v>
      </c>
      <c r="N288" s="288" t="s">
        <v>43</v>
      </c>
      <c r="O288" s="87"/>
      <c r="P288" s="224">
        <f>O288*H288</f>
        <v>0</v>
      </c>
      <c r="Q288" s="224">
        <v>0.0067299999999999999</v>
      </c>
      <c r="R288" s="224">
        <f>Q288*H288</f>
        <v>0.017329750000000001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186</v>
      </c>
      <c r="AT288" s="226" t="s">
        <v>326</v>
      </c>
      <c r="AU288" s="226" t="s">
        <v>81</v>
      </c>
      <c r="AY288" s="20" t="s">
        <v>130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79</v>
      </c>
      <c r="BK288" s="227">
        <f>ROUND(I288*H288,2)</f>
        <v>0</v>
      </c>
      <c r="BL288" s="20" t="s">
        <v>137</v>
      </c>
      <c r="BM288" s="226" t="s">
        <v>784</v>
      </c>
    </row>
    <row r="289" s="2" customFormat="1">
      <c r="A289" s="41"/>
      <c r="B289" s="42"/>
      <c r="C289" s="43"/>
      <c r="D289" s="228" t="s">
        <v>139</v>
      </c>
      <c r="E289" s="43"/>
      <c r="F289" s="229" t="s">
        <v>783</v>
      </c>
      <c r="G289" s="43"/>
      <c r="H289" s="43"/>
      <c r="I289" s="230"/>
      <c r="J289" s="43"/>
      <c r="K289" s="43"/>
      <c r="L289" s="47"/>
      <c r="M289" s="231"/>
      <c r="N289" s="232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139</v>
      </c>
      <c r="AU289" s="20" t="s">
        <v>81</v>
      </c>
    </row>
    <row r="290" s="13" customFormat="1">
      <c r="A290" s="13"/>
      <c r="B290" s="235"/>
      <c r="C290" s="236"/>
      <c r="D290" s="228" t="s">
        <v>143</v>
      </c>
      <c r="E290" s="237" t="s">
        <v>28</v>
      </c>
      <c r="F290" s="238" t="s">
        <v>781</v>
      </c>
      <c r="G290" s="236"/>
      <c r="H290" s="239">
        <v>2.5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143</v>
      </c>
      <c r="AU290" s="245" t="s">
        <v>81</v>
      </c>
      <c r="AV290" s="13" t="s">
        <v>81</v>
      </c>
      <c r="AW290" s="13" t="s">
        <v>34</v>
      </c>
      <c r="AX290" s="13" t="s">
        <v>79</v>
      </c>
      <c r="AY290" s="245" t="s">
        <v>130</v>
      </c>
    </row>
    <row r="291" s="13" customFormat="1">
      <c r="A291" s="13"/>
      <c r="B291" s="235"/>
      <c r="C291" s="236"/>
      <c r="D291" s="228" t="s">
        <v>143</v>
      </c>
      <c r="E291" s="236"/>
      <c r="F291" s="238" t="s">
        <v>785</v>
      </c>
      <c r="G291" s="236"/>
      <c r="H291" s="239">
        <v>2.5750000000000002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143</v>
      </c>
      <c r="AU291" s="245" t="s">
        <v>81</v>
      </c>
      <c r="AV291" s="13" t="s">
        <v>81</v>
      </c>
      <c r="AW291" s="13" t="s">
        <v>4</v>
      </c>
      <c r="AX291" s="13" t="s">
        <v>79</v>
      </c>
      <c r="AY291" s="245" t="s">
        <v>130</v>
      </c>
    </row>
    <row r="292" s="2" customFormat="1" ht="33" customHeight="1">
      <c r="A292" s="41"/>
      <c r="B292" s="42"/>
      <c r="C292" s="215" t="s">
        <v>414</v>
      </c>
      <c r="D292" s="215" t="s">
        <v>132</v>
      </c>
      <c r="E292" s="216" t="s">
        <v>786</v>
      </c>
      <c r="F292" s="217" t="s">
        <v>787</v>
      </c>
      <c r="G292" s="218" t="s">
        <v>135</v>
      </c>
      <c r="H292" s="219">
        <v>20</v>
      </c>
      <c r="I292" s="220"/>
      <c r="J292" s="221">
        <f>ROUND(I292*H292,2)</f>
        <v>0</v>
      </c>
      <c r="K292" s="217" t="s">
        <v>136</v>
      </c>
      <c r="L292" s="47"/>
      <c r="M292" s="222" t="s">
        <v>28</v>
      </c>
      <c r="N292" s="223" t="s">
        <v>43</v>
      </c>
      <c r="O292" s="87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137</v>
      </c>
      <c r="AT292" s="226" t="s">
        <v>132</v>
      </c>
      <c r="AU292" s="226" t="s">
        <v>81</v>
      </c>
      <c r="AY292" s="20" t="s">
        <v>130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79</v>
      </c>
      <c r="BK292" s="227">
        <f>ROUND(I292*H292,2)</f>
        <v>0</v>
      </c>
      <c r="BL292" s="20" t="s">
        <v>137</v>
      </c>
      <c r="BM292" s="226" t="s">
        <v>788</v>
      </c>
    </row>
    <row r="293" s="2" customFormat="1">
      <c r="A293" s="41"/>
      <c r="B293" s="42"/>
      <c r="C293" s="43"/>
      <c r="D293" s="228" t="s">
        <v>139</v>
      </c>
      <c r="E293" s="43"/>
      <c r="F293" s="229" t="s">
        <v>789</v>
      </c>
      <c r="G293" s="43"/>
      <c r="H293" s="43"/>
      <c r="I293" s="230"/>
      <c r="J293" s="43"/>
      <c r="K293" s="43"/>
      <c r="L293" s="47"/>
      <c r="M293" s="231"/>
      <c r="N293" s="232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139</v>
      </c>
      <c r="AU293" s="20" t="s">
        <v>81</v>
      </c>
    </row>
    <row r="294" s="2" customFormat="1">
      <c r="A294" s="41"/>
      <c r="B294" s="42"/>
      <c r="C294" s="43"/>
      <c r="D294" s="233" t="s">
        <v>141</v>
      </c>
      <c r="E294" s="43"/>
      <c r="F294" s="234" t="s">
        <v>790</v>
      </c>
      <c r="G294" s="43"/>
      <c r="H294" s="43"/>
      <c r="I294" s="230"/>
      <c r="J294" s="43"/>
      <c r="K294" s="43"/>
      <c r="L294" s="47"/>
      <c r="M294" s="231"/>
      <c r="N294" s="232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141</v>
      </c>
      <c r="AU294" s="20" t="s">
        <v>81</v>
      </c>
    </row>
    <row r="295" s="13" customFormat="1">
      <c r="A295" s="13"/>
      <c r="B295" s="235"/>
      <c r="C295" s="236"/>
      <c r="D295" s="228" t="s">
        <v>143</v>
      </c>
      <c r="E295" s="237" t="s">
        <v>28</v>
      </c>
      <c r="F295" s="238" t="s">
        <v>204</v>
      </c>
      <c r="G295" s="236"/>
      <c r="H295" s="239">
        <v>20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143</v>
      </c>
      <c r="AU295" s="245" t="s">
        <v>81</v>
      </c>
      <c r="AV295" s="13" t="s">
        <v>81</v>
      </c>
      <c r="AW295" s="13" t="s">
        <v>34</v>
      </c>
      <c r="AX295" s="13" t="s">
        <v>79</v>
      </c>
      <c r="AY295" s="245" t="s">
        <v>130</v>
      </c>
    </row>
    <row r="296" s="2" customFormat="1" ht="16.5" customHeight="1">
      <c r="A296" s="41"/>
      <c r="B296" s="42"/>
      <c r="C296" s="279" t="s">
        <v>423</v>
      </c>
      <c r="D296" s="279" t="s">
        <v>326</v>
      </c>
      <c r="E296" s="280" t="s">
        <v>791</v>
      </c>
      <c r="F296" s="281" t="s">
        <v>792</v>
      </c>
      <c r="G296" s="282" t="s">
        <v>135</v>
      </c>
      <c r="H296" s="283">
        <v>20</v>
      </c>
      <c r="I296" s="284"/>
      <c r="J296" s="285">
        <f>ROUND(I296*H296,2)</f>
        <v>0</v>
      </c>
      <c r="K296" s="281" t="s">
        <v>136</v>
      </c>
      <c r="L296" s="286"/>
      <c r="M296" s="287" t="s">
        <v>28</v>
      </c>
      <c r="N296" s="288" t="s">
        <v>43</v>
      </c>
      <c r="O296" s="87"/>
      <c r="P296" s="224">
        <f>O296*H296</f>
        <v>0</v>
      </c>
      <c r="Q296" s="224">
        <v>0.00050000000000000001</v>
      </c>
      <c r="R296" s="224">
        <f>Q296*H296</f>
        <v>0.01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186</v>
      </c>
      <c r="AT296" s="226" t="s">
        <v>326</v>
      </c>
      <c r="AU296" s="226" t="s">
        <v>81</v>
      </c>
      <c r="AY296" s="20" t="s">
        <v>130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20" t="s">
        <v>79</v>
      </c>
      <c r="BK296" s="227">
        <f>ROUND(I296*H296,2)</f>
        <v>0</v>
      </c>
      <c r="BL296" s="20" t="s">
        <v>137</v>
      </c>
      <c r="BM296" s="226" t="s">
        <v>793</v>
      </c>
    </row>
    <row r="297" s="2" customFormat="1">
      <c r="A297" s="41"/>
      <c r="B297" s="42"/>
      <c r="C297" s="43"/>
      <c r="D297" s="228" t="s">
        <v>139</v>
      </c>
      <c r="E297" s="43"/>
      <c r="F297" s="229" t="s">
        <v>792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139</v>
      </c>
      <c r="AU297" s="20" t="s">
        <v>81</v>
      </c>
    </row>
    <row r="298" s="13" customFormat="1">
      <c r="A298" s="13"/>
      <c r="B298" s="235"/>
      <c r="C298" s="236"/>
      <c r="D298" s="228" t="s">
        <v>143</v>
      </c>
      <c r="E298" s="237" t="s">
        <v>28</v>
      </c>
      <c r="F298" s="238" t="s">
        <v>204</v>
      </c>
      <c r="G298" s="236"/>
      <c r="H298" s="239">
        <v>20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143</v>
      </c>
      <c r="AU298" s="245" t="s">
        <v>81</v>
      </c>
      <c r="AV298" s="13" t="s">
        <v>81</v>
      </c>
      <c r="AW298" s="13" t="s">
        <v>34</v>
      </c>
      <c r="AX298" s="13" t="s">
        <v>79</v>
      </c>
      <c r="AY298" s="245" t="s">
        <v>130</v>
      </c>
    </row>
    <row r="299" s="2" customFormat="1" ht="33" customHeight="1">
      <c r="A299" s="41"/>
      <c r="B299" s="42"/>
      <c r="C299" s="215" t="s">
        <v>310</v>
      </c>
      <c r="D299" s="215" t="s">
        <v>132</v>
      </c>
      <c r="E299" s="216" t="s">
        <v>794</v>
      </c>
      <c r="F299" s="217" t="s">
        <v>795</v>
      </c>
      <c r="G299" s="218" t="s">
        <v>135</v>
      </c>
      <c r="H299" s="219">
        <v>21</v>
      </c>
      <c r="I299" s="220"/>
      <c r="J299" s="221">
        <f>ROUND(I299*H299,2)</f>
        <v>0</v>
      </c>
      <c r="K299" s="217" t="s">
        <v>136</v>
      </c>
      <c r="L299" s="47"/>
      <c r="M299" s="222" t="s">
        <v>28</v>
      </c>
      <c r="N299" s="223" t="s">
        <v>43</v>
      </c>
      <c r="O299" s="87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6" t="s">
        <v>137</v>
      </c>
      <c r="AT299" s="226" t="s">
        <v>132</v>
      </c>
      <c r="AU299" s="226" t="s">
        <v>81</v>
      </c>
      <c r="AY299" s="20" t="s">
        <v>130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20" t="s">
        <v>79</v>
      </c>
      <c r="BK299" s="227">
        <f>ROUND(I299*H299,2)</f>
        <v>0</v>
      </c>
      <c r="BL299" s="20" t="s">
        <v>137</v>
      </c>
      <c r="BM299" s="226" t="s">
        <v>371</v>
      </c>
    </row>
    <row r="300" s="2" customFormat="1">
      <c r="A300" s="41"/>
      <c r="B300" s="42"/>
      <c r="C300" s="43"/>
      <c r="D300" s="228" t="s">
        <v>139</v>
      </c>
      <c r="E300" s="43"/>
      <c r="F300" s="229" t="s">
        <v>796</v>
      </c>
      <c r="G300" s="43"/>
      <c r="H300" s="43"/>
      <c r="I300" s="230"/>
      <c r="J300" s="43"/>
      <c r="K300" s="43"/>
      <c r="L300" s="47"/>
      <c r="M300" s="231"/>
      <c r="N300" s="232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139</v>
      </c>
      <c r="AU300" s="20" t="s">
        <v>81</v>
      </c>
    </row>
    <row r="301" s="2" customFormat="1">
      <c r="A301" s="41"/>
      <c r="B301" s="42"/>
      <c r="C301" s="43"/>
      <c r="D301" s="233" t="s">
        <v>141</v>
      </c>
      <c r="E301" s="43"/>
      <c r="F301" s="234" t="s">
        <v>797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141</v>
      </c>
      <c r="AU301" s="20" t="s">
        <v>81</v>
      </c>
    </row>
    <row r="302" s="13" customFormat="1">
      <c r="A302" s="13"/>
      <c r="B302" s="235"/>
      <c r="C302" s="236"/>
      <c r="D302" s="228" t="s">
        <v>143</v>
      </c>
      <c r="E302" s="237" t="s">
        <v>28</v>
      </c>
      <c r="F302" s="238" t="s">
        <v>7</v>
      </c>
      <c r="G302" s="236"/>
      <c r="H302" s="239">
        <v>21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143</v>
      </c>
      <c r="AU302" s="245" t="s">
        <v>81</v>
      </c>
      <c r="AV302" s="13" t="s">
        <v>81</v>
      </c>
      <c r="AW302" s="13" t="s">
        <v>34</v>
      </c>
      <c r="AX302" s="13" t="s">
        <v>72</v>
      </c>
      <c r="AY302" s="245" t="s">
        <v>130</v>
      </c>
    </row>
    <row r="303" s="14" customFormat="1">
      <c r="A303" s="14"/>
      <c r="B303" s="246"/>
      <c r="C303" s="247"/>
      <c r="D303" s="228" t="s">
        <v>143</v>
      </c>
      <c r="E303" s="248" t="s">
        <v>28</v>
      </c>
      <c r="F303" s="249" t="s">
        <v>172</v>
      </c>
      <c r="G303" s="247"/>
      <c r="H303" s="250">
        <v>21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143</v>
      </c>
      <c r="AU303" s="256" t="s">
        <v>81</v>
      </c>
      <c r="AV303" s="14" t="s">
        <v>137</v>
      </c>
      <c r="AW303" s="14" t="s">
        <v>34</v>
      </c>
      <c r="AX303" s="14" t="s">
        <v>79</v>
      </c>
      <c r="AY303" s="256" t="s">
        <v>130</v>
      </c>
    </row>
    <row r="304" s="2" customFormat="1" ht="16.5" customHeight="1">
      <c r="A304" s="41"/>
      <c r="B304" s="42"/>
      <c r="C304" s="279" t="s">
        <v>437</v>
      </c>
      <c r="D304" s="279" t="s">
        <v>326</v>
      </c>
      <c r="E304" s="280" t="s">
        <v>798</v>
      </c>
      <c r="F304" s="281" t="s">
        <v>799</v>
      </c>
      <c r="G304" s="282" t="s">
        <v>135</v>
      </c>
      <c r="H304" s="283">
        <v>21</v>
      </c>
      <c r="I304" s="284"/>
      <c r="J304" s="285">
        <f>ROUND(I304*H304,2)</f>
        <v>0</v>
      </c>
      <c r="K304" s="281" t="s">
        <v>136</v>
      </c>
      <c r="L304" s="286"/>
      <c r="M304" s="287" t="s">
        <v>28</v>
      </c>
      <c r="N304" s="288" t="s">
        <v>43</v>
      </c>
      <c r="O304" s="87"/>
      <c r="P304" s="224">
        <f>O304*H304</f>
        <v>0</v>
      </c>
      <c r="Q304" s="224">
        <v>0.00080000000000000004</v>
      </c>
      <c r="R304" s="224">
        <f>Q304*H304</f>
        <v>0.016800000000000002</v>
      </c>
      <c r="S304" s="224">
        <v>0</v>
      </c>
      <c r="T304" s="225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6" t="s">
        <v>186</v>
      </c>
      <c r="AT304" s="226" t="s">
        <v>326</v>
      </c>
      <c r="AU304" s="226" t="s">
        <v>81</v>
      </c>
      <c r="AY304" s="20" t="s">
        <v>130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20" t="s">
        <v>79</v>
      </c>
      <c r="BK304" s="227">
        <f>ROUND(I304*H304,2)</f>
        <v>0</v>
      </c>
      <c r="BL304" s="20" t="s">
        <v>137</v>
      </c>
      <c r="BM304" s="226" t="s">
        <v>800</v>
      </c>
    </row>
    <row r="305" s="2" customFormat="1">
      <c r="A305" s="41"/>
      <c r="B305" s="42"/>
      <c r="C305" s="43"/>
      <c r="D305" s="228" t="s">
        <v>139</v>
      </c>
      <c r="E305" s="43"/>
      <c r="F305" s="229" t="s">
        <v>799</v>
      </c>
      <c r="G305" s="43"/>
      <c r="H305" s="43"/>
      <c r="I305" s="230"/>
      <c r="J305" s="43"/>
      <c r="K305" s="43"/>
      <c r="L305" s="47"/>
      <c r="M305" s="231"/>
      <c r="N305" s="232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139</v>
      </c>
      <c r="AU305" s="20" t="s">
        <v>81</v>
      </c>
    </row>
    <row r="306" s="13" customFormat="1">
      <c r="A306" s="13"/>
      <c r="B306" s="235"/>
      <c r="C306" s="236"/>
      <c r="D306" s="228" t="s">
        <v>143</v>
      </c>
      <c r="E306" s="237" t="s">
        <v>28</v>
      </c>
      <c r="F306" s="238" t="s">
        <v>7</v>
      </c>
      <c r="G306" s="236"/>
      <c r="H306" s="239">
        <v>21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143</v>
      </c>
      <c r="AU306" s="245" t="s">
        <v>81</v>
      </c>
      <c r="AV306" s="13" t="s">
        <v>81</v>
      </c>
      <c r="AW306" s="13" t="s">
        <v>34</v>
      </c>
      <c r="AX306" s="13" t="s">
        <v>79</v>
      </c>
      <c r="AY306" s="245" t="s">
        <v>130</v>
      </c>
    </row>
    <row r="307" s="2" customFormat="1" ht="33" customHeight="1">
      <c r="A307" s="41"/>
      <c r="B307" s="42"/>
      <c r="C307" s="215" t="s">
        <v>334</v>
      </c>
      <c r="D307" s="215" t="s">
        <v>132</v>
      </c>
      <c r="E307" s="216" t="s">
        <v>801</v>
      </c>
      <c r="F307" s="217" t="s">
        <v>802</v>
      </c>
      <c r="G307" s="218" t="s">
        <v>135</v>
      </c>
      <c r="H307" s="219">
        <v>1</v>
      </c>
      <c r="I307" s="220"/>
      <c r="J307" s="221">
        <f>ROUND(I307*H307,2)</f>
        <v>0</v>
      </c>
      <c r="K307" s="217" t="s">
        <v>136</v>
      </c>
      <c r="L307" s="47"/>
      <c r="M307" s="222" t="s">
        <v>28</v>
      </c>
      <c r="N307" s="223" t="s">
        <v>43</v>
      </c>
      <c r="O307" s="87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6" t="s">
        <v>137</v>
      </c>
      <c r="AT307" s="226" t="s">
        <v>132</v>
      </c>
      <c r="AU307" s="226" t="s">
        <v>81</v>
      </c>
      <c r="AY307" s="20" t="s">
        <v>130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20" t="s">
        <v>79</v>
      </c>
      <c r="BK307" s="227">
        <f>ROUND(I307*H307,2)</f>
        <v>0</v>
      </c>
      <c r="BL307" s="20" t="s">
        <v>137</v>
      </c>
      <c r="BM307" s="226" t="s">
        <v>803</v>
      </c>
    </row>
    <row r="308" s="2" customFormat="1">
      <c r="A308" s="41"/>
      <c r="B308" s="42"/>
      <c r="C308" s="43"/>
      <c r="D308" s="228" t="s">
        <v>139</v>
      </c>
      <c r="E308" s="43"/>
      <c r="F308" s="229" t="s">
        <v>804</v>
      </c>
      <c r="G308" s="43"/>
      <c r="H308" s="43"/>
      <c r="I308" s="230"/>
      <c r="J308" s="43"/>
      <c r="K308" s="43"/>
      <c r="L308" s="47"/>
      <c r="M308" s="231"/>
      <c r="N308" s="232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139</v>
      </c>
      <c r="AU308" s="20" t="s">
        <v>81</v>
      </c>
    </row>
    <row r="309" s="2" customFormat="1">
      <c r="A309" s="41"/>
      <c r="B309" s="42"/>
      <c r="C309" s="43"/>
      <c r="D309" s="233" t="s">
        <v>141</v>
      </c>
      <c r="E309" s="43"/>
      <c r="F309" s="234" t="s">
        <v>805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141</v>
      </c>
      <c r="AU309" s="20" t="s">
        <v>81</v>
      </c>
    </row>
    <row r="310" s="13" customFormat="1">
      <c r="A310" s="13"/>
      <c r="B310" s="235"/>
      <c r="C310" s="236"/>
      <c r="D310" s="228" t="s">
        <v>143</v>
      </c>
      <c r="E310" s="237" t="s">
        <v>28</v>
      </c>
      <c r="F310" s="238" t="s">
        <v>79</v>
      </c>
      <c r="G310" s="236"/>
      <c r="H310" s="239">
        <v>1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143</v>
      </c>
      <c r="AU310" s="245" t="s">
        <v>81</v>
      </c>
      <c r="AV310" s="13" t="s">
        <v>81</v>
      </c>
      <c r="AW310" s="13" t="s">
        <v>34</v>
      </c>
      <c r="AX310" s="13" t="s">
        <v>79</v>
      </c>
      <c r="AY310" s="245" t="s">
        <v>130</v>
      </c>
    </row>
    <row r="311" s="2" customFormat="1" ht="16.5" customHeight="1">
      <c r="A311" s="41"/>
      <c r="B311" s="42"/>
      <c r="C311" s="279" t="s">
        <v>452</v>
      </c>
      <c r="D311" s="279" t="s">
        <v>326</v>
      </c>
      <c r="E311" s="280" t="s">
        <v>806</v>
      </c>
      <c r="F311" s="281" t="s">
        <v>807</v>
      </c>
      <c r="G311" s="282" t="s">
        <v>135</v>
      </c>
      <c r="H311" s="283">
        <v>1</v>
      </c>
      <c r="I311" s="284"/>
      <c r="J311" s="285">
        <f>ROUND(I311*H311,2)</f>
        <v>0</v>
      </c>
      <c r="K311" s="281" t="s">
        <v>136</v>
      </c>
      <c r="L311" s="286"/>
      <c r="M311" s="287" t="s">
        <v>28</v>
      </c>
      <c r="N311" s="288" t="s">
        <v>43</v>
      </c>
      <c r="O311" s="87"/>
      <c r="P311" s="224">
        <f>O311*H311</f>
        <v>0</v>
      </c>
      <c r="Q311" s="224">
        <v>0.00080000000000000004</v>
      </c>
      <c r="R311" s="224">
        <f>Q311*H311</f>
        <v>0.00080000000000000004</v>
      </c>
      <c r="S311" s="224">
        <v>0</v>
      </c>
      <c r="T311" s="225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6" t="s">
        <v>186</v>
      </c>
      <c r="AT311" s="226" t="s">
        <v>326</v>
      </c>
      <c r="AU311" s="226" t="s">
        <v>81</v>
      </c>
      <c r="AY311" s="20" t="s">
        <v>130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20" t="s">
        <v>79</v>
      </c>
      <c r="BK311" s="227">
        <f>ROUND(I311*H311,2)</f>
        <v>0</v>
      </c>
      <c r="BL311" s="20" t="s">
        <v>137</v>
      </c>
      <c r="BM311" s="226" t="s">
        <v>808</v>
      </c>
    </row>
    <row r="312" s="2" customFormat="1">
      <c r="A312" s="41"/>
      <c r="B312" s="42"/>
      <c r="C312" s="43"/>
      <c r="D312" s="228" t="s">
        <v>139</v>
      </c>
      <c r="E312" s="43"/>
      <c r="F312" s="229" t="s">
        <v>807</v>
      </c>
      <c r="G312" s="43"/>
      <c r="H312" s="43"/>
      <c r="I312" s="230"/>
      <c r="J312" s="43"/>
      <c r="K312" s="43"/>
      <c r="L312" s="47"/>
      <c r="M312" s="231"/>
      <c r="N312" s="232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139</v>
      </c>
      <c r="AU312" s="20" t="s">
        <v>81</v>
      </c>
    </row>
    <row r="313" s="13" customFormat="1">
      <c r="A313" s="13"/>
      <c r="B313" s="235"/>
      <c r="C313" s="236"/>
      <c r="D313" s="228" t="s">
        <v>143</v>
      </c>
      <c r="E313" s="237" t="s">
        <v>28</v>
      </c>
      <c r="F313" s="238" t="s">
        <v>79</v>
      </c>
      <c r="G313" s="236"/>
      <c r="H313" s="239">
        <v>1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143</v>
      </c>
      <c r="AU313" s="245" t="s">
        <v>81</v>
      </c>
      <c r="AV313" s="13" t="s">
        <v>81</v>
      </c>
      <c r="AW313" s="13" t="s">
        <v>34</v>
      </c>
      <c r="AX313" s="13" t="s">
        <v>79</v>
      </c>
      <c r="AY313" s="245" t="s">
        <v>130</v>
      </c>
    </row>
    <row r="314" s="2" customFormat="1" ht="24.15" customHeight="1">
      <c r="A314" s="41"/>
      <c r="B314" s="42"/>
      <c r="C314" s="215" t="s">
        <v>345</v>
      </c>
      <c r="D314" s="215" t="s">
        <v>132</v>
      </c>
      <c r="E314" s="216" t="s">
        <v>809</v>
      </c>
      <c r="F314" s="217" t="s">
        <v>810</v>
      </c>
      <c r="G314" s="218" t="s">
        <v>135</v>
      </c>
      <c r="H314" s="219">
        <v>4</v>
      </c>
      <c r="I314" s="220"/>
      <c r="J314" s="221">
        <f>ROUND(I314*H314,2)</f>
        <v>0</v>
      </c>
      <c r="K314" s="217" t="s">
        <v>136</v>
      </c>
      <c r="L314" s="47"/>
      <c r="M314" s="222" t="s">
        <v>28</v>
      </c>
      <c r="N314" s="223" t="s">
        <v>43</v>
      </c>
      <c r="O314" s="87"/>
      <c r="P314" s="224">
        <f>O314*H314</f>
        <v>0</v>
      </c>
      <c r="Q314" s="224">
        <v>0.10546999999999999</v>
      </c>
      <c r="R314" s="224">
        <f>Q314*H314</f>
        <v>0.42187999999999998</v>
      </c>
      <c r="S314" s="224">
        <v>0</v>
      </c>
      <c r="T314" s="225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6" t="s">
        <v>137</v>
      </c>
      <c r="AT314" s="226" t="s">
        <v>132</v>
      </c>
      <c r="AU314" s="226" t="s">
        <v>81</v>
      </c>
      <c r="AY314" s="20" t="s">
        <v>130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20" t="s">
        <v>79</v>
      </c>
      <c r="BK314" s="227">
        <f>ROUND(I314*H314,2)</f>
        <v>0</v>
      </c>
      <c r="BL314" s="20" t="s">
        <v>137</v>
      </c>
      <c r="BM314" s="226" t="s">
        <v>811</v>
      </c>
    </row>
    <row r="315" s="2" customFormat="1">
      <c r="A315" s="41"/>
      <c r="B315" s="42"/>
      <c r="C315" s="43"/>
      <c r="D315" s="228" t="s">
        <v>139</v>
      </c>
      <c r="E315" s="43"/>
      <c r="F315" s="229" t="s">
        <v>812</v>
      </c>
      <c r="G315" s="43"/>
      <c r="H315" s="43"/>
      <c r="I315" s="230"/>
      <c r="J315" s="43"/>
      <c r="K315" s="43"/>
      <c r="L315" s="47"/>
      <c r="M315" s="231"/>
      <c r="N315" s="232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139</v>
      </c>
      <c r="AU315" s="20" t="s">
        <v>81</v>
      </c>
    </row>
    <row r="316" s="2" customFormat="1">
      <c r="A316" s="41"/>
      <c r="B316" s="42"/>
      <c r="C316" s="43"/>
      <c r="D316" s="233" t="s">
        <v>141</v>
      </c>
      <c r="E316" s="43"/>
      <c r="F316" s="234" t="s">
        <v>813</v>
      </c>
      <c r="G316" s="43"/>
      <c r="H316" s="43"/>
      <c r="I316" s="230"/>
      <c r="J316" s="43"/>
      <c r="K316" s="43"/>
      <c r="L316" s="47"/>
      <c r="M316" s="231"/>
      <c r="N316" s="232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141</v>
      </c>
      <c r="AU316" s="20" t="s">
        <v>81</v>
      </c>
    </row>
    <row r="317" s="2" customFormat="1">
      <c r="A317" s="41"/>
      <c r="B317" s="42"/>
      <c r="C317" s="43"/>
      <c r="D317" s="228" t="s">
        <v>220</v>
      </c>
      <c r="E317" s="43"/>
      <c r="F317" s="257" t="s">
        <v>814</v>
      </c>
      <c r="G317" s="43"/>
      <c r="H317" s="43"/>
      <c r="I317" s="230"/>
      <c r="J317" s="43"/>
      <c r="K317" s="43"/>
      <c r="L317" s="47"/>
      <c r="M317" s="231"/>
      <c r="N317" s="232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220</v>
      </c>
      <c r="AU317" s="20" t="s">
        <v>81</v>
      </c>
    </row>
    <row r="318" s="13" customFormat="1">
      <c r="A318" s="13"/>
      <c r="B318" s="235"/>
      <c r="C318" s="236"/>
      <c r="D318" s="228" t="s">
        <v>143</v>
      </c>
      <c r="E318" s="237" t="s">
        <v>28</v>
      </c>
      <c r="F318" s="238" t="s">
        <v>137</v>
      </c>
      <c r="G318" s="236"/>
      <c r="H318" s="239">
        <v>4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143</v>
      </c>
      <c r="AU318" s="245" t="s">
        <v>81</v>
      </c>
      <c r="AV318" s="13" t="s">
        <v>81</v>
      </c>
      <c r="AW318" s="13" t="s">
        <v>34</v>
      </c>
      <c r="AX318" s="13" t="s">
        <v>79</v>
      </c>
      <c r="AY318" s="245" t="s">
        <v>130</v>
      </c>
    </row>
    <row r="319" s="2" customFormat="1" ht="24.15" customHeight="1">
      <c r="A319" s="41"/>
      <c r="B319" s="42"/>
      <c r="C319" s="215" t="s">
        <v>463</v>
      </c>
      <c r="D319" s="215" t="s">
        <v>132</v>
      </c>
      <c r="E319" s="216" t="s">
        <v>815</v>
      </c>
      <c r="F319" s="217" t="s">
        <v>816</v>
      </c>
      <c r="G319" s="218" t="s">
        <v>135</v>
      </c>
      <c r="H319" s="219">
        <v>4</v>
      </c>
      <c r="I319" s="220"/>
      <c r="J319" s="221">
        <f>ROUND(I319*H319,2)</f>
        <v>0</v>
      </c>
      <c r="K319" s="217" t="s">
        <v>136</v>
      </c>
      <c r="L319" s="47"/>
      <c r="M319" s="222" t="s">
        <v>28</v>
      </c>
      <c r="N319" s="223" t="s">
        <v>43</v>
      </c>
      <c r="O319" s="87"/>
      <c r="P319" s="224">
        <f>O319*H319</f>
        <v>0</v>
      </c>
      <c r="Q319" s="224">
        <v>0.012120000000000001</v>
      </c>
      <c r="R319" s="224">
        <f>Q319*H319</f>
        <v>0.048480000000000002</v>
      </c>
      <c r="S319" s="224">
        <v>0</v>
      </c>
      <c r="T319" s="225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6" t="s">
        <v>137</v>
      </c>
      <c r="AT319" s="226" t="s">
        <v>132</v>
      </c>
      <c r="AU319" s="226" t="s">
        <v>81</v>
      </c>
      <c r="AY319" s="20" t="s">
        <v>130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20" t="s">
        <v>79</v>
      </c>
      <c r="BK319" s="227">
        <f>ROUND(I319*H319,2)</f>
        <v>0</v>
      </c>
      <c r="BL319" s="20" t="s">
        <v>137</v>
      </c>
      <c r="BM319" s="226" t="s">
        <v>817</v>
      </c>
    </row>
    <row r="320" s="2" customFormat="1">
      <c r="A320" s="41"/>
      <c r="B320" s="42"/>
      <c r="C320" s="43"/>
      <c r="D320" s="228" t="s">
        <v>139</v>
      </c>
      <c r="E320" s="43"/>
      <c r="F320" s="229" t="s">
        <v>818</v>
      </c>
      <c r="G320" s="43"/>
      <c r="H320" s="43"/>
      <c r="I320" s="230"/>
      <c r="J320" s="43"/>
      <c r="K320" s="43"/>
      <c r="L320" s="47"/>
      <c r="M320" s="231"/>
      <c r="N320" s="232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139</v>
      </c>
      <c r="AU320" s="20" t="s">
        <v>81</v>
      </c>
    </row>
    <row r="321" s="2" customFormat="1">
      <c r="A321" s="41"/>
      <c r="B321" s="42"/>
      <c r="C321" s="43"/>
      <c r="D321" s="233" t="s">
        <v>141</v>
      </c>
      <c r="E321" s="43"/>
      <c r="F321" s="234" t="s">
        <v>819</v>
      </c>
      <c r="G321" s="43"/>
      <c r="H321" s="43"/>
      <c r="I321" s="230"/>
      <c r="J321" s="43"/>
      <c r="K321" s="43"/>
      <c r="L321" s="47"/>
      <c r="M321" s="231"/>
      <c r="N321" s="232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141</v>
      </c>
      <c r="AU321" s="20" t="s">
        <v>81</v>
      </c>
    </row>
    <row r="322" s="2" customFormat="1">
      <c r="A322" s="41"/>
      <c r="B322" s="42"/>
      <c r="C322" s="43"/>
      <c r="D322" s="228" t="s">
        <v>220</v>
      </c>
      <c r="E322" s="43"/>
      <c r="F322" s="257" t="s">
        <v>814</v>
      </c>
      <c r="G322" s="43"/>
      <c r="H322" s="43"/>
      <c r="I322" s="230"/>
      <c r="J322" s="43"/>
      <c r="K322" s="43"/>
      <c r="L322" s="47"/>
      <c r="M322" s="231"/>
      <c r="N322" s="232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220</v>
      </c>
      <c r="AU322" s="20" t="s">
        <v>81</v>
      </c>
    </row>
    <row r="323" s="13" customFormat="1">
      <c r="A323" s="13"/>
      <c r="B323" s="235"/>
      <c r="C323" s="236"/>
      <c r="D323" s="228" t="s">
        <v>143</v>
      </c>
      <c r="E323" s="237" t="s">
        <v>28</v>
      </c>
      <c r="F323" s="238" t="s">
        <v>137</v>
      </c>
      <c r="G323" s="236"/>
      <c r="H323" s="239">
        <v>4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5" t="s">
        <v>143</v>
      </c>
      <c r="AU323" s="245" t="s">
        <v>81</v>
      </c>
      <c r="AV323" s="13" t="s">
        <v>81</v>
      </c>
      <c r="AW323" s="13" t="s">
        <v>34</v>
      </c>
      <c r="AX323" s="13" t="s">
        <v>79</v>
      </c>
      <c r="AY323" s="245" t="s">
        <v>130</v>
      </c>
    </row>
    <row r="324" s="2" customFormat="1" ht="24.15" customHeight="1">
      <c r="A324" s="41"/>
      <c r="B324" s="42"/>
      <c r="C324" s="215" t="s">
        <v>329</v>
      </c>
      <c r="D324" s="215" t="s">
        <v>132</v>
      </c>
      <c r="E324" s="216" t="s">
        <v>820</v>
      </c>
      <c r="F324" s="217" t="s">
        <v>821</v>
      </c>
      <c r="G324" s="218" t="s">
        <v>135</v>
      </c>
      <c r="H324" s="219">
        <v>4</v>
      </c>
      <c r="I324" s="220"/>
      <c r="J324" s="221">
        <f>ROUND(I324*H324,2)</f>
        <v>0</v>
      </c>
      <c r="K324" s="217" t="s">
        <v>136</v>
      </c>
      <c r="L324" s="47"/>
      <c r="M324" s="222" t="s">
        <v>28</v>
      </c>
      <c r="N324" s="223" t="s">
        <v>43</v>
      </c>
      <c r="O324" s="87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26" t="s">
        <v>137</v>
      </c>
      <c r="AT324" s="226" t="s">
        <v>132</v>
      </c>
      <c r="AU324" s="226" t="s">
        <v>81</v>
      </c>
      <c r="AY324" s="20" t="s">
        <v>130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20" t="s">
        <v>79</v>
      </c>
      <c r="BK324" s="227">
        <f>ROUND(I324*H324,2)</f>
        <v>0</v>
      </c>
      <c r="BL324" s="20" t="s">
        <v>137</v>
      </c>
      <c r="BM324" s="226" t="s">
        <v>822</v>
      </c>
    </row>
    <row r="325" s="2" customFormat="1">
      <c r="A325" s="41"/>
      <c r="B325" s="42"/>
      <c r="C325" s="43"/>
      <c r="D325" s="228" t="s">
        <v>139</v>
      </c>
      <c r="E325" s="43"/>
      <c r="F325" s="229" t="s">
        <v>823</v>
      </c>
      <c r="G325" s="43"/>
      <c r="H325" s="43"/>
      <c r="I325" s="230"/>
      <c r="J325" s="43"/>
      <c r="K325" s="43"/>
      <c r="L325" s="47"/>
      <c r="M325" s="231"/>
      <c r="N325" s="232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139</v>
      </c>
      <c r="AU325" s="20" t="s">
        <v>81</v>
      </c>
    </row>
    <row r="326" s="2" customFormat="1">
      <c r="A326" s="41"/>
      <c r="B326" s="42"/>
      <c r="C326" s="43"/>
      <c r="D326" s="233" t="s">
        <v>141</v>
      </c>
      <c r="E326" s="43"/>
      <c r="F326" s="234" t="s">
        <v>824</v>
      </c>
      <c r="G326" s="43"/>
      <c r="H326" s="43"/>
      <c r="I326" s="230"/>
      <c r="J326" s="43"/>
      <c r="K326" s="43"/>
      <c r="L326" s="47"/>
      <c r="M326" s="231"/>
      <c r="N326" s="232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141</v>
      </c>
      <c r="AU326" s="20" t="s">
        <v>81</v>
      </c>
    </row>
    <row r="327" s="13" customFormat="1">
      <c r="A327" s="13"/>
      <c r="B327" s="235"/>
      <c r="C327" s="236"/>
      <c r="D327" s="228" t="s">
        <v>143</v>
      </c>
      <c r="E327" s="237" t="s">
        <v>28</v>
      </c>
      <c r="F327" s="238" t="s">
        <v>137</v>
      </c>
      <c r="G327" s="236"/>
      <c r="H327" s="239">
        <v>4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143</v>
      </c>
      <c r="AU327" s="245" t="s">
        <v>81</v>
      </c>
      <c r="AV327" s="13" t="s">
        <v>81</v>
      </c>
      <c r="AW327" s="13" t="s">
        <v>34</v>
      </c>
      <c r="AX327" s="13" t="s">
        <v>79</v>
      </c>
      <c r="AY327" s="245" t="s">
        <v>130</v>
      </c>
    </row>
    <row r="328" s="2" customFormat="1" ht="33" customHeight="1">
      <c r="A328" s="41"/>
      <c r="B328" s="42"/>
      <c r="C328" s="215" t="s">
        <v>474</v>
      </c>
      <c r="D328" s="215" t="s">
        <v>132</v>
      </c>
      <c r="E328" s="216" t="s">
        <v>825</v>
      </c>
      <c r="F328" s="217" t="s">
        <v>826</v>
      </c>
      <c r="G328" s="218" t="s">
        <v>135</v>
      </c>
      <c r="H328" s="219">
        <v>4</v>
      </c>
      <c r="I328" s="220"/>
      <c r="J328" s="221">
        <f>ROUND(I328*H328,2)</f>
        <v>0</v>
      </c>
      <c r="K328" s="217" t="s">
        <v>136</v>
      </c>
      <c r="L328" s="47"/>
      <c r="M328" s="222" t="s">
        <v>28</v>
      </c>
      <c r="N328" s="223" t="s">
        <v>43</v>
      </c>
      <c r="O328" s="87"/>
      <c r="P328" s="224">
        <f>O328*H328</f>
        <v>0</v>
      </c>
      <c r="Q328" s="224">
        <v>0.21007999999999999</v>
      </c>
      <c r="R328" s="224">
        <f>Q328*H328</f>
        <v>0.84031999999999996</v>
      </c>
      <c r="S328" s="224">
        <v>0</v>
      </c>
      <c r="T328" s="225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26" t="s">
        <v>137</v>
      </c>
      <c r="AT328" s="226" t="s">
        <v>132</v>
      </c>
      <c r="AU328" s="226" t="s">
        <v>81</v>
      </c>
      <c r="AY328" s="20" t="s">
        <v>130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20" t="s">
        <v>79</v>
      </c>
      <c r="BK328" s="227">
        <f>ROUND(I328*H328,2)</f>
        <v>0</v>
      </c>
      <c r="BL328" s="20" t="s">
        <v>137</v>
      </c>
      <c r="BM328" s="226" t="s">
        <v>827</v>
      </c>
    </row>
    <row r="329" s="2" customFormat="1">
      <c r="A329" s="41"/>
      <c r="B329" s="42"/>
      <c r="C329" s="43"/>
      <c r="D329" s="228" t="s">
        <v>139</v>
      </c>
      <c r="E329" s="43"/>
      <c r="F329" s="229" t="s">
        <v>828</v>
      </c>
      <c r="G329" s="43"/>
      <c r="H329" s="43"/>
      <c r="I329" s="230"/>
      <c r="J329" s="43"/>
      <c r="K329" s="43"/>
      <c r="L329" s="47"/>
      <c r="M329" s="231"/>
      <c r="N329" s="232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139</v>
      </c>
      <c r="AU329" s="20" t="s">
        <v>81</v>
      </c>
    </row>
    <row r="330" s="2" customFormat="1">
      <c r="A330" s="41"/>
      <c r="B330" s="42"/>
      <c r="C330" s="43"/>
      <c r="D330" s="233" t="s">
        <v>141</v>
      </c>
      <c r="E330" s="43"/>
      <c r="F330" s="234" t="s">
        <v>829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141</v>
      </c>
      <c r="AU330" s="20" t="s">
        <v>81</v>
      </c>
    </row>
    <row r="331" s="2" customFormat="1">
      <c r="A331" s="41"/>
      <c r="B331" s="42"/>
      <c r="C331" s="43"/>
      <c r="D331" s="228" t="s">
        <v>220</v>
      </c>
      <c r="E331" s="43"/>
      <c r="F331" s="257" t="s">
        <v>814</v>
      </c>
      <c r="G331" s="43"/>
      <c r="H331" s="43"/>
      <c r="I331" s="230"/>
      <c r="J331" s="43"/>
      <c r="K331" s="43"/>
      <c r="L331" s="47"/>
      <c r="M331" s="231"/>
      <c r="N331" s="232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220</v>
      </c>
      <c r="AU331" s="20" t="s">
        <v>81</v>
      </c>
    </row>
    <row r="332" s="13" customFormat="1">
      <c r="A332" s="13"/>
      <c r="B332" s="235"/>
      <c r="C332" s="236"/>
      <c r="D332" s="228" t="s">
        <v>143</v>
      </c>
      <c r="E332" s="237" t="s">
        <v>28</v>
      </c>
      <c r="F332" s="238" t="s">
        <v>137</v>
      </c>
      <c r="G332" s="236"/>
      <c r="H332" s="239">
        <v>4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5" t="s">
        <v>143</v>
      </c>
      <c r="AU332" s="245" t="s">
        <v>81</v>
      </c>
      <c r="AV332" s="13" t="s">
        <v>81</v>
      </c>
      <c r="AW332" s="13" t="s">
        <v>34</v>
      </c>
      <c r="AX332" s="13" t="s">
        <v>79</v>
      </c>
      <c r="AY332" s="245" t="s">
        <v>130</v>
      </c>
    </row>
    <row r="333" s="2" customFormat="1" ht="24.15" customHeight="1">
      <c r="A333" s="41"/>
      <c r="B333" s="42"/>
      <c r="C333" s="215" t="s">
        <v>479</v>
      </c>
      <c r="D333" s="215" t="s">
        <v>132</v>
      </c>
      <c r="E333" s="216" t="s">
        <v>599</v>
      </c>
      <c r="F333" s="217" t="s">
        <v>600</v>
      </c>
      <c r="G333" s="218" t="s">
        <v>167</v>
      </c>
      <c r="H333" s="219">
        <v>150.5</v>
      </c>
      <c r="I333" s="220"/>
      <c r="J333" s="221">
        <f>ROUND(I333*H333,2)</f>
        <v>0</v>
      </c>
      <c r="K333" s="217" t="s">
        <v>136</v>
      </c>
      <c r="L333" s="47"/>
      <c r="M333" s="222" t="s">
        <v>28</v>
      </c>
      <c r="N333" s="223" t="s">
        <v>43</v>
      </c>
      <c r="O333" s="87"/>
      <c r="P333" s="224">
        <f>O333*H333</f>
        <v>0</v>
      </c>
      <c r="Q333" s="224">
        <v>0.00012999999999999999</v>
      </c>
      <c r="R333" s="224">
        <f>Q333*H333</f>
        <v>0.019564999999999999</v>
      </c>
      <c r="S333" s="224">
        <v>0</v>
      </c>
      <c r="T333" s="225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6" t="s">
        <v>137</v>
      </c>
      <c r="AT333" s="226" t="s">
        <v>132</v>
      </c>
      <c r="AU333" s="226" t="s">
        <v>81</v>
      </c>
      <c r="AY333" s="20" t="s">
        <v>130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20" t="s">
        <v>79</v>
      </c>
      <c r="BK333" s="227">
        <f>ROUND(I333*H333,2)</f>
        <v>0</v>
      </c>
      <c r="BL333" s="20" t="s">
        <v>137</v>
      </c>
      <c r="BM333" s="226" t="s">
        <v>830</v>
      </c>
    </row>
    <row r="334" s="2" customFormat="1">
      <c r="A334" s="41"/>
      <c r="B334" s="42"/>
      <c r="C334" s="43"/>
      <c r="D334" s="228" t="s">
        <v>139</v>
      </c>
      <c r="E334" s="43"/>
      <c r="F334" s="229" t="s">
        <v>602</v>
      </c>
      <c r="G334" s="43"/>
      <c r="H334" s="43"/>
      <c r="I334" s="230"/>
      <c r="J334" s="43"/>
      <c r="K334" s="43"/>
      <c r="L334" s="47"/>
      <c r="M334" s="231"/>
      <c r="N334" s="232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139</v>
      </c>
      <c r="AU334" s="20" t="s">
        <v>81</v>
      </c>
    </row>
    <row r="335" s="2" customFormat="1">
      <c r="A335" s="41"/>
      <c r="B335" s="42"/>
      <c r="C335" s="43"/>
      <c r="D335" s="233" t="s">
        <v>141</v>
      </c>
      <c r="E335" s="43"/>
      <c r="F335" s="234" t="s">
        <v>603</v>
      </c>
      <c r="G335" s="43"/>
      <c r="H335" s="43"/>
      <c r="I335" s="230"/>
      <c r="J335" s="43"/>
      <c r="K335" s="43"/>
      <c r="L335" s="47"/>
      <c r="M335" s="231"/>
      <c r="N335" s="232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141</v>
      </c>
      <c r="AU335" s="20" t="s">
        <v>81</v>
      </c>
    </row>
    <row r="336" s="13" customFormat="1">
      <c r="A336" s="13"/>
      <c r="B336" s="235"/>
      <c r="C336" s="236"/>
      <c r="D336" s="228" t="s">
        <v>143</v>
      </c>
      <c r="E336" s="237" t="s">
        <v>28</v>
      </c>
      <c r="F336" s="238" t="s">
        <v>747</v>
      </c>
      <c r="G336" s="236"/>
      <c r="H336" s="239">
        <v>150.5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143</v>
      </c>
      <c r="AU336" s="245" t="s">
        <v>81</v>
      </c>
      <c r="AV336" s="13" t="s">
        <v>81</v>
      </c>
      <c r="AW336" s="13" t="s">
        <v>34</v>
      </c>
      <c r="AX336" s="13" t="s">
        <v>72</v>
      </c>
      <c r="AY336" s="245" t="s">
        <v>130</v>
      </c>
    </row>
    <row r="337" s="14" customFormat="1">
      <c r="A337" s="14"/>
      <c r="B337" s="246"/>
      <c r="C337" s="247"/>
      <c r="D337" s="228" t="s">
        <v>143</v>
      </c>
      <c r="E337" s="248" t="s">
        <v>28</v>
      </c>
      <c r="F337" s="249" t="s">
        <v>172</v>
      </c>
      <c r="G337" s="247"/>
      <c r="H337" s="250">
        <v>150.5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6" t="s">
        <v>143</v>
      </c>
      <c r="AU337" s="256" t="s">
        <v>81</v>
      </c>
      <c r="AV337" s="14" t="s">
        <v>137</v>
      </c>
      <c r="AW337" s="14" t="s">
        <v>34</v>
      </c>
      <c r="AX337" s="14" t="s">
        <v>79</v>
      </c>
      <c r="AY337" s="256" t="s">
        <v>130</v>
      </c>
    </row>
    <row r="338" s="12" customFormat="1" ht="22.8" customHeight="1">
      <c r="A338" s="12"/>
      <c r="B338" s="199"/>
      <c r="C338" s="200"/>
      <c r="D338" s="201" t="s">
        <v>71</v>
      </c>
      <c r="E338" s="213" t="s">
        <v>194</v>
      </c>
      <c r="F338" s="213" t="s">
        <v>610</v>
      </c>
      <c r="G338" s="200"/>
      <c r="H338" s="200"/>
      <c r="I338" s="203"/>
      <c r="J338" s="214">
        <f>BK338</f>
        <v>0</v>
      </c>
      <c r="K338" s="200"/>
      <c r="L338" s="205"/>
      <c r="M338" s="206"/>
      <c r="N338" s="207"/>
      <c r="O338" s="207"/>
      <c r="P338" s="208">
        <f>P339+SUM(P340:P365)</f>
        <v>0</v>
      </c>
      <c r="Q338" s="207"/>
      <c r="R338" s="208">
        <f>R339+SUM(R340:R365)</f>
        <v>5.4182820000000005</v>
      </c>
      <c r="S338" s="207"/>
      <c r="T338" s="209">
        <f>T339+SUM(T340:T365)</f>
        <v>70.304500000000004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0" t="s">
        <v>79</v>
      </c>
      <c r="AT338" s="211" t="s">
        <v>71</v>
      </c>
      <c r="AU338" s="211" t="s">
        <v>79</v>
      </c>
      <c r="AY338" s="210" t="s">
        <v>130</v>
      </c>
      <c r="BK338" s="212">
        <f>BK339+SUM(BK340:BK365)</f>
        <v>0</v>
      </c>
    </row>
    <row r="339" s="2" customFormat="1" ht="33" customHeight="1">
      <c r="A339" s="41"/>
      <c r="B339" s="42"/>
      <c r="C339" s="215" t="s">
        <v>485</v>
      </c>
      <c r="D339" s="215" t="s">
        <v>132</v>
      </c>
      <c r="E339" s="216" t="s">
        <v>831</v>
      </c>
      <c r="F339" s="217" t="s">
        <v>832</v>
      </c>
      <c r="G339" s="218" t="s">
        <v>167</v>
      </c>
      <c r="H339" s="219">
        <v>31.5</v>
      </c>
      <c r="I339" s="220"/>
      <c r="J339" s="221">
        <f>ROUND(I339*H339,2)</f>
        <v>0</v>
      </c>
      <c r="K339" s="217" t="s">
        <v>136</v>
      </c>
      <c r="L339" s="47"/>
      <c r="M339" s="222" t="s">
        <v>28</v>
      </c>
      <c r="N339" s="223" t="s">
        <v>43</v>
      </c>
      <c r="O339" s="87"/>
      <c r="P339" s="224">
        <f>O339*H339</f>
        <v>0</v>
      </c>
      <c r="Q339" s="224">
        <v>0.16850000000000001</v>
      </c>
      <c r="R339" s="224">
        <f>Q339*H339</f>
        <v>5.3077500000000004</v>
      </c>
      <c r="S339" s="224">
        <v>0</v>
      </c>
      <c r="T339" s="225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6" t="s">
        <v>137</v>
      </c>
      <c r="AT339" s="226" t="s">
        <v>132</v>
      </c>
      <c r="AU339" s="226" t="s">
        <v>81</v>
      </c>
      <c r="AY339" s="20" t="s">
        <v>130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20" t="s">
        <v>79</v>
      </c>
      <c r="BK339" s="227">
        <f>ROUND(I339*H339,2)</f>
        <v>0</v>
      </c>
      <c r="BL339" s="20" t="s">
        <v>137</v>
      </c>
      <c r="BM339" s="226" t="s">
        <v>833</v>
      </c>
    </row>
    <row r="340" s="2" customFormat="1">
      <c r="A340" s="41"/>
      <c r="B340" s="42"/>
      <c r="C340" s="43"/>
      <c r="D340" s="228" t="s">
        <v>139</v>
      </c>
      <c r="E340" s="43"/>
      <c r="F340" s="229" t="s">
        <v>834</v>
      </c>
      <c r="G340" s="43"/>
      <c r="H340" s="43"/>
      <c r="I340" s="230"/>
      <c r="J340" s="43"/>
      <c r="K340" s="43"/>
      <c r="L340" s="47"/>
      <c r="M340" s="231"/>
      <c r="N340" s="232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139</v>
      </c>
      <c r="AU340" s="20" t="s">
        <v>81</v>
      </c>
    </row>
    <row r="341" s="2" customFormat="1">
      <c r="A341" s="41"/>
      <c r="B341" s="42"/>
      <c r="C341" s="43"/>
      <c r="D341" s="233" t="s">
        <v>141</v>
      </c>
      <c r="E341" s="43"/>
      <c r="F341" s="234" t="s">
        <v>835</v>
      </c>
      <c r="G341" s="43"/>
      <c r="H341" s="43"/>
      <c r="I341" s="230"/>
      <c r="J341" s="43"/>
      <c r="K341" s="43"/>
      <c r="L341" s="47"/>
      <c r="M341" s="231"/>
      <c r="N341" s="232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141</v>
      </c>
      <c r="AU341" s="20" t="s">
        <v>81</v>
      </c>
    </row>
    <row r="342" s="13" customFormat="1">
      <c r="A342" s="13"/>
      <c r="B342" s="235"/>
      <c r="C342" s="236"/>
      <c r="D342" s="228" t="s">
        <v>143</v>
      </c>
      <c r="E342" s="237" t="s">
        <v>28</v>
      </c>
      <c r="F342" s="238" t="s">
        <v>836</v>
      </c>
      <c r="G342" s="236"/>
      <c r="H342" s="239">
        <v>31.5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5" t="s">
        <v>143</v>
      </c>
      <c r="AU342" s="245" t="s">
        <v>81</v>
      </c>
      <c r="AV342" s="13" t="s">
        <v>81</v>
      </c>
      <c r="AW342" s="13" t="s">
        <v>34</v>
      </c>
      <c r="AX342" s="13" t="s">
        <v>72</v>
      </c>
      <c r="AY342" s="245" t="s">
        <v>130</v>
      </c>
    </row>
    <row r="343" s="14" customFormat="1">
      <c r="A343" s="14"/>
      <c r="B343" s="246"/>
      <c r="C343" s="247"/>
      <c r="D343" s="228" t="s">
        <v>143</v>
      </c>
      <c r="E343" s="248" t="s">
        <v>28</v>
      </c>
      <c r="F343" s="249" t="s">
        <v>172</v>
      </c>
      <c r="G343" s="247"/>
      <c r="H343" s="250">
        <v>31.5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6" t="s">
        <v>143</v>
      </c>
      <c r="AU343" s="256" t="s">
        <v>81</v>
      </c>
      <c r="AV343" s="14" t="s">
        <v>137</v>
      </c>
      <c r="AW343" s="14" t="s">
        <v>34</v>
      </c>
      <c r="AX343" s="14" t="s">
        <v>79</v>
      </c>
      <c r="AY343" s="256" t="s">
        <v>130</v>
      </c>
    </row>
    <row r="344" s="2" customFormat="1" ht="33" customHeight="1">
      <c r="A344" s="41"/>
      <c r="B344" s="42"/>
      <c r="C344" s="215" t="s">
        <v>364</v>
      </c>
      <c r="D344" s="215" t="s">
        <v>132</v>
      </c>
      <c r="E344" s="216" t="s">
        <v>612</v>
      </c>
      <c r="F344" s="217" t="s">
        <v>613</v>
      </c>
      <c r="G344" s="218" t="s">
        <v>167</v>
      </c>
      <c r="H344" s="219">
        <v>181.19999999999999</v>
      </c>
      <c r="I344" s="220"/>
      <c r="J344" s="221">
        <f>ROUND(I344*H344,2)</f>
        <v>0</v>
      </c>
      <c r="K344" s="217" t="s">
        <v>136</v>
      </c>
      <c r="L344" s="47"/>
      <c r="M344" s="222" t="s">
        <v>28</v>
      </c>
      <c r="N344" s="223" t="s">
        <v>43</v>
      </c>
      <c r="O344" s="87"/>
      <c r="P344" s="224">
        <f>O344*H344</f>
        <v>0</v>
      </c>
      <c r="Q344" s="224">
        <v>0.00060999999999999997</v>
      </c>
      <c r="R344" s="224">
        <f>Q344*H344</f>
        <v>0.11053199999999999</v>
      </c>
      <c r="S344" s="224">
        <v>0</v>
      </c>
      <c r="T344" s="225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26" t="s">
        <v>137</v>
      </c>
      <c r="AT344" s="226" t="s">
        <v>132</v>
      </c>
      <c r="AU344" s="226" t="s">
        <v>81</v>
      </c>
      <c r="AY344" s="20" t="s">
        <v>130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20" t="s">
        <v>79</v>
      </c>
      <c r="BK344" s="227">
        <f>ROUND(I344*H344,2)</f>
        <v>0</v>
      </c>
      <c r="BL344" s="20" t="s">
        <v>137</v>
      </c>
      <c r="BM344" s="226" t="s">
        <v>837</v>
      </c>
    </row>
    <row r="345" s="2" customFormat="1">
      <c r="A345" s="41"/>
      <c r="B345" s="42"/>
      <c r="C345" s="43"/>
      <c r="D345" s="228" t="s">
        <v>139</v>
      </c>
      <c r="E345" s="43"/>
      <c r="F345" s="229" t="s">
        <v>615</v>
      </c>
      <c r="G345" s="43"/>
      <c r="H345" s="43"/>
      <c r="I345" s="230"/>
      <c r="J345" s="43"/>
      <c r="K345" s="43"/>
      <c r="L345" s="47"/>
      <c r="M345" s="231"/>
      <c r="N345" s="232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139</v>
      </c>
      <c r="AU345" s="20" t="s">
        <v>81</v>
      </c>
    </row>
    <row r="346" s="2" customFormat="1">
      <c r="A346" s="41"/>
      <c r="B346" s="42"/>
      <c r="C346" s="43"/>
      <c r="D346" s="233" t="s">
        <v>141</v>
      </c>
      <c r="E346" s="43"/>
      <c r="F346" s="234" t="s">
        <v>616</v>
      </c>
      <c r="G346" s="43"/>
      <c r="H346" s="43"/>
      <c r="I346" s="230"/>
      <c r="J346" s="43"/>
      <c r="K346" s="43"/>
      <c r="L346" s="47"/>
      <c r="M346" s="231"/>
      <c r="N346" s="232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141</v>
      </c>
      <c r="AU346" s="20" t="s">
        <v>81</v>
      </c>
    </row>
    <row r="347" s="13" customFormat="1">
      <c r="A347" s="13"/>
      <c r="B347" s="235"/>
      <c r="C347" s="236"/>
      <c r="D347" s="228" t="s">
        <v>143</v>
      </c>
      <c r="E347" s="237" t="s">
        <v>28</v>
      </c>
      <c r="F347" s="238" t="s">
        <v>838</v>
      </c>
      <c r="G347" s="236"/>
      <c r="H347" s="239">
        <v>181.19999999999999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143</v>
      </c>
      <c r="AU347" s="245" t="s">
        <v>81</v>
      </c>
      <c r="AV347" s="13" t="s">
        <v>81</v>
      </c>
      <c r="AW347" s="13" t="s">
        <v>34</v>
      </c>
      <c r="AX347" s="13" t="s">
        <v>72</v>
      </c>
      <c r="AY347" s="245" t="s">
        <v>130</v>
      </c>
    </row>
    <row r="348" s="14" customFormat="1">
      <c r="A348" s="14"/>
      <c r="B348" s="246"/>
      <c r="C348" s="247"/>
      <c r="D348" s="228" t="s">
        <v>143</v>
      </c>
      <c r="E348" s="248" t="s">
        <v>28</v>
      </c>
      <c r="F348" s="249" t="s">
        <v>283</v>
      </c>
      <c r="G348" s="247"/>
      <c r="H348" s="250">
        <v>181.19999999999999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6" t="s">
        <v>143</v>
      </c>
      <c r="AU348" s="256" t="s">
        <v>81</v>
      </c>
      <c r="AV348" s="14" t="s">
        <v>137</v>
      </c>
      <c r="AW348" s="14" t="s">
        <v>34</v>
      </c>
      <c r="AX348" s="14" t="s">
        <v>79</v>
      </c>
      <c r="AY348" s="256" t="s">
        <v>130</v>
      </c>
    </row>
    <row r="349" s="2" customFormat="1" ht="16.5" customHeight="1">
      <c r="A349" s="41"/>
      <c r="B349" s="42"/>
      <c r="C349" s="215" t="s">
        <v>494</v>
      </c>
      <c r="D349" s="215" t="s">
        <v>132</v>
      </c>
      <c r="E349" s="216" t="s">
        <v>619</v>
      </c>
      <c r="F349" s="217" t="s">
        <v>620</v>
      </c>
      <c r="G349" s="218" t="s">
        <v>167</v>
      </c>
      <c r="H349" s="219">
        <v>181.19999999999999</v>
      </c>
      <c r="I349" s="220"/>
      <c r="J349" s="221">
        <f>ROUND(I349*H349,2)</f>
        <v>0</v>
      </c>
      <c r="K349" s="217" t="s">
        <v>136</v>
      </c>
      <c r="L349" s="47"/>
      <c r="M349" s="222" t="s">
        <v>28</v>
      </c>
      <c r="N349" s="223" t="s">
        <v>43</v>
      </c>
      <c r="O349" s="87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137</v>
      </c>
      <c r="AT349" s="226" t="s">
        <v>132</v>
      </c>
      <c r="AU349" s="226" t="s">
        <v>81</v>
      </c>
      <c r="AY349" s="20" t="s">
        <v>130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79</v>
      </c>
      <c r="BK349" s="227">
        <f>ROUND(I349*H349,2)</f>
        <v>0</v>
      </c>
      <c r="BL349" s="20" t="s">
        <v>137</v>
      </c>
      <c r="BM349" s="226" t="s">
        <v>839</v>
      </c>
    </row>
    <row r="350" s="2" customFormat="1">
      <c r="A350" s="41"/>
      <c r="B350" s="42"/>
      <c r="C350" s="43"/>
      <c r="D350" s="228" t="s">
        <v>139</v>
      </c>
      <c r="E350" s="43"/>
      <c r="F350" s="229" t="s">
        <v>622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139</v>
      </c>
      <c r="AU350" s="20" t="s">
        <v>81</v>
      </c>
    </row>
    <row r="351" s="2" customFormat="1">
      <c r="A351" s="41"/>
      <c r="B351" s="42"/>
      <c r="C351" s="43"/>
      <c r="D351" s="233" t="s">
        <v>141</v>
      </c>
      <c r="E351" s="43"/>
      <c r="F351" s="234" t="s">
        <v>623</v>
      </c>
      <c r="G351" s="43"/>
      <c r="H351" s="43"/>
      <c r="I351" s="230"/>
      <c r="J351" s="43"/>
      <c r="K351" s="43"/>
      <c r="L351" s="47"/>
      <c r="M351" s="231"/>
      <c r="N351" s="232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141</v>
      </c>
      <c r="AU351" s="20" t="s">
        <v>81</v>
      </c>
    </row>
    <row r="352" s="13" customFormat="1">
      <c r="A352" s="13"/>
      <c r="B352" s="235"/>
      <c r="C352" s="236"/>
      <c r="D352" s="228" t="s">
        <v>143</v>
      </c>
      <c r="E352" s="237" t="s">
        <v>28</v>
      </c>
      <c r="F352" s="238" t="s">
        <v>840</v>
      </c>
      <c r="G352" s="236"/>
      <c r="H352" s="239">
        <v>181.19999999999999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5" t="s">
        <v>143</v>
      </c>
      <c r="AU352" s="245" t="s">
        <v>81</v>
      </c>
      <c r="AV352" s="13" t="s">
        <v>81</v>
      </c>
      <c r="AW352" s="13" t="s">
        <v>34</v>
      </c>
      <c r="AX352" s="13" t="s">
        <v>79</v>
      </c>
      <c r="AY352" s="245" t="s">
        <v>130</v>
      </c>
    </row>
    <row r="353" s="2" customFormat="1" ht="24.15" customHeight="1">
      <c r="A353" s="41"/>
      <c r="B353" s="42"/>
      <c r="C353" s="215" t="s">
        <v>371</v>
      </c>
      <c r="D353" s="215" t="s">
        <v>132</v>
      </c>
      <c r="E353" s="216" t="s">
        <v>841</v>
      </c>
      <c r="F353" s="217" t="s">
        <v>842</v>
      </c>
      <c r="G353" s="218" t="s">
        <v>167</v>
      </c>
      <c r="H353" s="219">
        <v>31.5</v>
      </c>
      <c r="I353" s="220"/>
      <c r="J353" s="221">
        <f>ROUND(I353*H353,2)</f>
        <v>0</v>
      </c>
      <c r="K353" s="217" t="s">
        <v>136</v>
      </c>
      <c r="L353" s="47"/>
      <c r="M353" s="222" t="s">
        <v>28</v>
      </c>
      <c r="N353" s="223" t="s">
        <v>43</v>
      </c>
      <c r="O353" s="87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137</v>
      </c>
      <c r="AT353" s="226" t="s">
        <v>132</v>
      </c>
      <c r="AU353" s="226" t="s">
        <v>81</v>
      </c>
      <c r="AY353" s="20" t="s">
        <v>130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79</v>
      </c>
      <c r="BK353" s="227">
        <f>ROUND(I353*H353,2)</f>
        <v>0</v>
      </c>
      <c r="BL353" s="20" t="s">
        <v>137</v>
      </c>
      <c r="BM353" s="226" t="s">
        <v>843</v>
      </c>
    </row>
    <row r="354" s="2" customFormat="1">
      <c r="A354" s="41"/>
      <c r="B354" s="42"/>
      <c r="C354" s="43"/>
      <c r="D354" s="228" t="s">
        <v>139</v>
      </c>
      <c r="E354" s="43"/>
      <c r="F354" s="229" t="s">
        <v>844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139</v>
      </c>
      <c r="AU354" s="20" t="s">
        <v>81</v>
      </c>
    </row>
    <row r="355" s="2" customFormat="1">
      <c r="A355" s="41"/>
      <c r="B355" s="42"/>
      <c r="C355" s="43"/>
      <c r="D355" s="233" t="s">
        <v>141</v>
      </c>
      <c r="E355" s="43"/>
      <c r="F355" s="234" t="s">
        <v>845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141</v>
      </c>
      <c r="AU355" s="20" t="s">
        <v>81</v>
      </c>
    </row>
    <row r="356" s="13" customFormat="1">
      <c r="A356" s="13"/>
      <c r="B356" s="235"/>
      <c r="C356" s="236"/>
      <c r="D356" s="228" t="s">
        <v>143</v>
      </c>
      <c r="E356" s="237" t="s">
        <v>28</v>
      </c>
      <c r="F356" s="238" t="s">
        <v>846</v>
      </c>
      <c r="G356" s="236"/>
      <c r="H356" s="239">
        <v>31.5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5" t="s">
        <v>143</v>
      </c>
      <c r="AU356" s="245" t="s">
        <v>81</v>
      </c>
      <c r="AV356" s="13" t="s">
        <v>81</v>
      </c>
      <c r="AW356" s="13" t="s">
        <v>34</v>
      </c>
      <c r="AX356" s="13" t="s">
        <v>79</v>
      </c>
      <c r="AY356" s="245" t="s">
        <v>130</v>
      </c>
    </row>
    <row r="357" s="2" customFormat="1" ht="33" customHeight="1">
      <c r="A357" s="41"/>
      <c r="B357" s="42"/>
      <c r="C357" s="215" t="s">
        <v>507</v>
      </c>
      <c r="D357" s="215" t="s">
        <v>132</v>
      </c>
      <c r="E357" s="216" t="s">
        <v>847</v>
      </c>
      <c r="F357" s="217" t="s">
        <v>848</v>
      </c>
      <c r="G357" s="218" t="s">
        <v>189</v>
      </c>
      <c r="H357" s="219">
        <v>1.8</v>
      </c>
      <c r="I357" s="220"/>
      <c r="J357" s="221">
        <f>ROUND(I357*H357,2)</f>
        <v>0</v>
      </c>
      <c r="K357" s="217" t="s">
        <v>136</v>
      </c>
      <c r="L357" s="47"/>
      <c r="M357" s="222" t="s">
        <v>28</v>
      </c>
      <c r="N357" s="223" t="s">
        <v>43</v>
      </c>
      <c r="O357" s="87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137</v>
      </c>
      <c r="AT357" s="226" t="s">
        <v>132</v>
      </c>
      <c r="AU357" s="226" t="s">
        <v>81</v>
      </c>
      <c r="AY357" s="20" t="s">
        <v>130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79</v>
      </c>
      <c r="BK357" s="227">
        <f>ROUND(I357*H357,2)</f>
        <v>0</v>
      </c>
      <c r="BL357" s="20" t="s">
        <v>137</v>
      </c>
      <c r="BM357" s="226" t="s">
        <v>849</v>
      </c>
    </row>
    <row r="358" s="2" customFormat="1">
      <c r="A358" s="41"/>
      <c r="B358" s="42"/>
      <c r="C358" s="43"/>
      <c r="D358" s="228" t="s">
        <v>139</v>
      </c>
      <c r="E358" s="43"/>
      <c r="F358" s="229" t="s">
        <v>850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139</v>
      </c>
      <c r="AU358" s="20" t="s">
        <v>81</v>
      </c>
    </row>
    <row r="359" s="2" customFormat="1">
      <c r="A359" s="41"/>
      <c r="B359" s="42"/>
      <c r="C359" s="43"/>
      <c r="D359" s="233" t="s">
        <v>141</v>
      </c>
      <c r="E359" s="43"/>
      <c r="F359" s="234" t="s">
        <v>851</v>
      </c>
      <c r="G359" s="43"/>
      <c r="H359" s="43"/>
      <c r="I359" s="230"/>
      <c r="J359" s="43"/>
      <c r="K359" s="43"/>
      <c r="L359" s="47"/>
      <c r="M359" s="231"/>
      <c r="N359" s="232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141</v>
      </c>
      <c r="AU359" s="20" t="s">
        <v>81</v>
      </c>
    </row>
    <row r="360" s="13" customFormat="1">
      <c r="A360" s="13"/>
      <c r="B360" s="235"/>
      <c r="C360" s="236"/>
      <c r="D360" s="228" t="s">
        <v>143</v>
      </c>
      <c r="E360" s="237" t="s">
        <v>28</v>
      </c>
      <c r="F360" s="238" t="s">
        <v>852</v>
      </c>
      <c r="G360" s="236"/>
      <c r="H360" s="239">
        <v>1.8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5" t="s">
        <v>143</v>
      </c>
      <c r="AU360" s="245" t="s">
        <v>81</v>
      </c>
      <c r="AV360" s="13" t="s">
        <v>81</v>
      </c>
      <c r="AW360" s="13" t="s">
        <v>34</v>
      </c>
      <c r="AX360" s="13" t="s">
        <v>79</v>
      </c>
      <c r="AY360" s="245" t="s">
        <v>130</v>
      </c>
    </row>
    <row r="361" s="2" customFormat="1" ht="33" customHeight="1">
      <c r="A361" s="41"/>
      <c r="B361" s="42"/>
      <c r="C361" s="215" t="s">
        <v>376</v>
      </c>
      <c r="D361" s="215" t="s">
        <v>132</v>
      </c>
      <c r="E361" s="216" t="s">
        <v>853</v>
      </c>
      <c r="F361" s="217" t="s">
        <v>854</v>
      </c>
      <c r="G361" s="218" t="s">
        <v>189</v>
      </c>
      <c r="H361" s="219">
        <v>4</v>
      </c>
      <c r="I361" s="220"/>
      <c r="J361" s="221">
        <f>ROUND(I361*H361,2)</f>
        <v>0</v>
      </c>
      <c r="K361" s="217" t="s">
        <v>136</v>
      </c>
      <c r="L361" s="47"/>
      <c r="M361" s="222" t="s">
        <v>28</v>
      </c>
      <c r="N361" s="223" t="s">
        <v>43</v>
      </c>
      <c r="O361" s="87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137</v>
      </c>
      <c r="AT361" s="226" t="s">
        <v>132</v>
      </c>
      <c r="AU361" s="226" t="s">
        <v>81</v>
      </c>
      <c r="AY361" s="20" t="s">
        <v>130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79</v>
      </c>
      <c r="BK361" s="227">
        <f>ROUND(I361*H361,2)</f>
        <v>0</v>
      </c>
      <c r="BL361" s="20" t="s">
        <v>137</v>
      </c>
      <c r="BM361" s="226" t="s">
        <v>855</v>
      </c>
    </row>
    <row r="362" s="2" customFormat="1">
      <c r="A362" s="41"/>
      <c r="B362" s="42"/>
      <c r="C362" s="43"/>
      <c r="D362" s="228" t="s">
        <v>139</v>
      </c>
      <c r="E362" s="43"/>
      <c r="F362" s="229" t="s">
        <v>856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139</v>
      </c>
      <c r="AU362" s="20" t="s">
        <v>81</v>
      </c>
    </row>
    <row r="363" s="2" customFormat="1">
      <c r="A363" s="41"/>
      <c r="B363" s="42"/>
      <c r="C363" s="43"/>
      <c r="D363" s="233" t="s">
        <v>141</v>
      </c>
      <c r="E363" s="43"/>
      <c r="F363" s="234" t="s">
        <v>857</v>
      </c>
      <c r="G363" s="43"/>
      <c r="H363" s="43"/>
      <c r="I363" s="230"/>
      <c r="J363" s="43"/>
      <c r="K363" s="43"/>
      <c r="L363" s="47"/>
      <c r="M363" s="231"/>
      <c r="N363" s="232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141</v>
      </c>
      <c r="AU363" s="20" t="s">
        <v>81</v>
      </c>
    </row>
    <row r="364" s="13" customFormat="1">
      <c r="A364" s="13"/>
      <c r="B364" s="235"/>
      <c r="C364" s="236"/>
      <c r="D364" s="228" t="s">
        <v>143</v>
      </c>
      <c r="E364" s="237" t="s">
        <v>28</v>
      </c>
      <c r="F364" s="238" t="s">
        <v>137</v>
      </c>
      <c r="G364" s="236"/>
      <c r="H364" s="239">
        <v>4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5" t="s">
        <v>143</v>
      </c>
      <c r="AU364" s="245" t="s">
        <v>81</v>
      </c>
      <c r="AV364" s="13" t="s">
        <v>81</v>
      </c>
      <c r="AW364" s="13" t="s">
        <v>34</v>
      </c>
      <c r="AX364" s="13" t="s">
        <v>79</v>
      </c>
      <c r="AY364" s="245" t="s">
        <v>130</v>
      </c>
    </row>
    <row r="365" s="12" customFormat="1" ht="20.88" customHeight="1">
      <c r="A365" s="12"/>
      <c r="B365" s="199"/>
      <c r="C365" s="200"/>
      <c r="D365" s="201" t="s">
        <v>71</v>
      </c>
      <c r="E365" s="213" t="s">
        <v>582</v>
      </c>
      <c r="F365" s="213" t="s">
        <v>624</v>
      </c>
      <c r="G365" s="200"/>
      <c r="H365" s="200"/>
      <c r="I365" s="203"/>
      <c r="J365" s="214">
        <f>BK365</f>
        <v>0</v>
      </c>
      <c r="K365" s="200"/>
      <c r="L365" s="205"/>
      <c r="M365" s="206"/>
      <c r="N365" s="207"/>
      <c r="O365" s="207"/>
      <c r="P365" s="208">
        <f>SUM(P366:P388)</f>
        <v>0</v>
      </c>
      <c r="Q365" s="207"/>
      <c r="R365" s="208">
        <f>SUM(R366:R388)</f>
        <v>0</v>
      </c>
      <c r="S365" s="207"/>
      <c r="T365" s="209">
        <f>SUM(T366:T388)</f>
        <v>70.304500000000004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0" t="s">
        <v>79</v>
      </c>
      <c r="AT365" s="211" t="s">
        <v>71</v>
      </c>
      <c r="AU365" s="211" t="s">
        <v>81</v>
      </c>
      <c r="AY365" s="210" t="s">
        <v>130</v>
      </c>
      <c r="BK365" s="212">
        <f>SUM(BK366:BK388)</f>
        <v>0</v>
      </c>
    </row>
    <row r="366" s="2" customFormat="1" ht="24.15" customHeight="1">
      <c r="A366" s="41"/>
      <c r="B366" s="42"/>
      <c r="C366" s="215" t="s">
        <v>516</v>
      </c>
      <c r="D366" s="215" t="s">
        <v>132</v>
      </c>
      <c r="E366" s="216" t="s">
        <v>858</v>
      </c>
      <c r="F366" s="217" t="s">
        <v>859</v>
      </c>
      <c r="G366" s="218" t="s">
        <v>189</v>
      </c>
      <c r="H366" s="219">
        <v>1.8</v>
      </c>
      <c r="I366" s="220"/>
      <c r="J366" s="221">
        <f>ROUND(I366*H366,2)</f>
        <v>0</v>
      </c>
      <c r="K366" s="217" t="s">
        <v>136</v>
      </c>
      <c r="L366" s="47"/>
      <c r="M366" s="222" t="s">
        <v>28</v>
      </c>
      <c r="N366" s="223" t="s">
        <v>43</v>
      </c>
      <c r="O366" s="87"/>
      <c r="P366" s="224">
        <f>O366*H366</f>
        <v>0</v>
      </c>
      <c r="Q366" s="224">
        <v>0</v>
      </c>
      <c r="R366" s="224">
        <f>Q366*H366</f>
        <v>0</v>
      </c>
      <c r="S366" s="224">
        <v>0.255</v>
      </c>
      <c r="T366" s="225">
        <f>S366*H366</f>
        <v>0.45900000000000002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6" t="s">
        <v>137</v>
      </c>
      <c r="AT366" s="226" t="s">
        <v>132</v>
      </c>
      <c r="AU366" s="226" t="s">
        <v>149</v>
      </c>
      <c r="AY366" s="20" t="s">
        <v>130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20" t="s">
        <v>79</v>
      </c>
      <c r="BK366" s="227">
        <f>ROUND(I366*H366,2)</f>
        <v>0</v>
      </c>
      <c r="BL366" s="20" t="s">
        <v>137</v>
      </c>
      <c r="BM366" s="226" t="s">
        <v>860</v>
      </c>
    </row>
    <row r="367" s="2" customFormat="1">
      <c r="A367" s="41"/>
      <c r="B367" s="42"/>
      <c r="C367" s="43"/>
      <c r="D367" s="228" t="s">
        <v>139</v>
      </c>
      <c r="E367" s="43"/>
      <c r="F367" s="229" t="s">
        <v>861</v>
      </c>
      <c r="G367" s="43"/>
      <c r="H367" s="43"/>
      <c r="I367" s="230"/>
      <c r="J367" s="43"/>
      <c r="K367" s="43"/>
      <c r="L367" s="47"/>
      <c r="M367" s="231"/>
      <c r="N367" s="232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139</v>
      </c>
      <c r="AU367" s="20" t="s">
        <v>149</v>
      </c>
    </row>
    <row r="368" s="2" customFormat="1">
      <c r="A368" s="41"/>
      <c r="B368" s="42"/>
      <c r="C368" s="43"/>
      <c r="D368" s="233" t="s">
        <v>141</v>
      </c>
      <c r="E368" s="43"/>
      <c r="F368" s="234" t="s">
        <v>862</v>
      </c>
      <c r="G368" s="43"/>
      <c r="H368" s="43"/>
      <c r="I368" s="230"/>
      <c r="J368" s="43"/>
      <c r="K368" s="43"/>
      <c r="L368" s="47"/>
      <c r="M368" s="231"/>
      <c r="N368" s="232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141</v>
      </c>
      <c r="AU368" s="20" t="s">
        <v>149</v>
      </c>
    </row>
    <row r="369" s="13" customFormat="1">
      <c r="A369" s="13"/>
      <c r="B369" s="235"/>
      <c r="C369" s="236"/>
      <c r="D369" s="228" t="s">
        <v>143</v>
      </c>
      <c r="E369" s="237" t="s">
        <v>28</v>
      </c>
      <c r="F369" s="238" t="s">
        <v>852</v>
      </c>
      <c r="G369" s="236"/>
      <c r="H369" s="239">
        <v>1.8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5" t="s">
        <v>143</v>
      </c>
      <c r="AU369" s="245" t="s">
        <v>149</v>
      </c>
      <c r="AV369" s="13" t="s">
        <v>81</v>
      </c>
      <c r="AW369" s="13" t="s">
        <v>34</v>
      </c>
      <c r="AX369" s="13" t="s">
        <v>72</v>
      </c>
      <c r="AY369" s="245" t="s">
        <v>130</v>
      </c>
    </row>
    <row r="370" s="14" customFormat="1">
      <c r="A370" s="14"/>
      <c r="B370" s="246"/>
      <c r="C370" s="247"/>
      <c r="D370" s="228" t="s">
        <v>143</v>
      </c>
      <c r="E370" s="248" t="s">
        <v>28</v>
      </c>
      <c r="F370" s="249" t="s">
        <v>172</v>
      </c>
      <c r="G370" s="247"/>
      <c r="H370" s="250">
        <v>1.8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6" t="s">
        <v>143</v>
      </c>
      <c r="AU370" s="256" t="s">
        <v>149</v>
      </c>
      <c r="AV370" s="14" t="s">
        <v>137</v>
      </c>
      <c r="AW370" s="14" t="s">
        <v>34</v>
      </c>
      <c r="AX370" s="14" t="s">
        <v>79</v>
      </c>
      <c r="AY370" s="256" t="s">
        <v>130</v>
      </c>
    </row>
    <row r="371" s="2" customFormat="1" ht="24.15" customHeight="1">
      <c r="A371" s="41"/>
      <c r="B371" s="42"/>
      <c r="C371" s="215" t="s">
        <v>403</v>
      </c>
      <c r="D371" s="215" t="s">
        <v>132</v>
      </c>
      <c r="E371" s="216" t="s">
        <v>863</v>
      </c>
      <c r="F371" s="217" t="s">
        <v>864</v>
      </c>
      <c r="G371" s="218" t="s">
        <v>189</v>
      </c>
      <c r="H371" s="219">
        <v>4</v>
      </c>
      <c r="I371" s="220"/>
      <c r="J371" s="221">
        <f>ROUND(I371*H371,2)</f>
        <v>0</v>
      </c>
      <c r="K371" s="217" t="s">
        <v>136</v>
      </c>
      <c r="L371" s="47"/>
      <c r="M371" s="222" t="s">
        <v>28</v>
      </c>
      <c r="N371" s="223" t="s">
        <v>43</v>
      </c>
      <c r="O371" s="87"/>
      <c r="P371" s="224">
        <f>O371*H371</f>
        <v>0</v>
      </c>
      <c r="Q371" s="224">
        <v>0</v>
      </c>
      <c r="R371" s="224">
        <f>Q371*H371</f>
        <v>0</v>
      </c>
      <c r="S371" s="224">
        <v>0.26000000000000001</v>
      </c>
      <c r="T371" s="225">
        <f>S371*H371</f>
        <v>1.04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6" t="s">
        <v>137</v>
      </c>
      <c r="AT371" s="226" t="s">
        <v>132</v>
      </c>
      <c r="AU371" s="226" t="s">
        <v>149</v>
      </c>
      <c r="AY371" s="20" t="s">
        <v>130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20" t="s">
        <v>79</v>
      </c>
      <c r="BK371" s="227">
        <f>ROUND(I371*H371,2)</f>
        <v>0</v>
      </c>
      <c r="BL371" s="20" t="s">
        <v>137</v>
      </c>
      <c r="BM371" s="226" t="s">
        <v>865</v>
      </c>
    </row>
    <row r="372" s="2" customFormat="1">
      <c r="A372" s="41"/>
      <c r="B372" s="42"/>
      <c r="C372" s="43"/>
      <c r="D372" s="228" t="s">
        <v>139</v>
      </c>
      <c r="E372" s="43"/>
      <c r="F372" s="229" t="s">
        <v>866</v>
      </c>
      <c r="G372" s="43"/>
      <c r="H372" s="43"/>
      <c r="I372" s="230"/>
      <c r="J372" s="43"/>
      <c r="K372" s="43"/>
      <c r="L372" s="47"/>
      <c r="M372" s="231"/>
      <c r="N372" s="232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139</v>
      </c>
      <c r="AU372" s="20" t="s">
        <v>149</v>
      </c>
    </row>
    <row r="373" s="2" customFormat="1">
      <c r="A373" s="41"/>
      <c r="B373" s="42"/>
      <c r="C373" s="43"/>
      <c r="D373" s="233" t="s">
        <v>141</v>
      </c>
      <c r="E373" s="43"/>
      <c r="F373" s="234" t="s">
        <v>867</v>
      </c>
      <c r="G373" s="43"/>
      <c r="H373" s="43"/>
      <c r="I373" s="230"/>
      <c r="J373" s="43"/>
      <c r="K373" s="43"/>
      <c r="L373" s="47"/>
      <c r="M373" s="231"/>
      <c r="N373" s="232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141</v>
      </c>
      <c r="AU373" s="20" t="s">
        <v>149</v>
      </c>
    </row>
    <row r="374" s="13" customFormat="1">
      <c r="A374" s="13"/>
      <c r="B374" s="235"/>
      <c r="C374" s="236"/>
      <c r="D374" s="228" t="s">
        <v>143</v>
      </c>
      <c r="E374" s="237" t="s">
        <v>28</v>
      </c>
      <c r="F374" s="238" t="s">
        <v>137</v>
      </c>
      <c r="G374" s="236"/>
      <c r="H374" s="239">
        <v>4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5" t="s">
        <v>143</v>
      </c>
      <c r="AU374" s="245" t="s">
        <v>149</v>
      </c>
      <c r="AV374" s="13" t="s">
        <v>81</v>
      </c>
      <c r="AW374" s="13" t="s">
        <v>34</v>
      </c>
      <c r="AX374" s="13" t="s">
        <v>72</v>
      </c>
      <c r="AY374" s="245" t="s">
        <v>130</v>
      </c>
    </row>
    <row r="375" s="14" customFormat="1">
      <c r="A375" s="14"/>
      <c r="B375" s="246"/>
      <c r="C375" s="247"/>
      <c r="D375" s="228" t="s">
        <v>143</v>
      </c>
      <c r="E375" s="248" t="s">
        <v>28</v>
      </c>
      <c r="F375" s="249" t="s">
        <v>172</v>
      </c>
      <c r="G375" s="247"/>
      <c r="H375" s="250">
        <v>4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6" t="s">
        <v>143</v>
      </c>
      <c r="AU375" s="256" t="s">
        <v>149</v>
      </c>
      <c r="AV375" s="14" t="s">
        <v>137</v>
      </c>
      <c r="AW375" s="14" t="s">
        <v>34</v>
      </c>
      <c r="AX375" s="14" t="s">
        <v>79</v>
      </c>
      <c r="AY375" s="256" t="s">
        <v>130</v>
      </c>
    </row>
    <row r="376" s="2" customFormat="1" ht="24.15" customHeight="1">
      <c r="A376" s="41"/>
      <c r="B376" s="42"/>
      <c r="C376" s="215" t="s">
        <v>525</v>
      </c>
      <c r="D376" s="215" t="s">
        <v>132</v>
      </c>
      <c r="E376" s="216" t="s">
        <v>868</v>
      </c>
      <c r="F376" s="217" t="s">
        <v>869</v>
      </c>
      <c r="G376" s="218" t="s">
        <v>189</v>
      </c>
      <c r="H376" s="219">
        <v>96.400000000000006</v>
      </c>
      <c r="I376" s="220"/>
      <c r="J376" s="221">
        <f>ROUND(I376*H376,2)</f>
        <v>0</v>
      </c>
      <c r="K376" s="217" t="s">
        <v>136</v>
      </c>
      <c r="L376" s="47"/>
      <c r="M376" s="222" t="s">
        <v>28</v>
      </c>
      <c r="N376" s="223" t="s">
        <v>43</v>
      </c>
      <c r="O376" s="87"/>
      <c r="P376" s="224">
        <f>O376*H376</f>
        <v>0</v>
      </c>
      <c r="Q376" s="224">
        <v>0</v>
      </c>
      <c r="R376" s="224">
        <f>Q376*H376</f>
        <v>0</v>
      </c>
      <c r="S376" s="224">
        <v>0.44</v>
      </c>
      <c r="T376" s="225">
        <f>S376*H376</f>
        <v>42.416000000000004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6" t="s">
        <v>137</v>
      </c>
      <c r="AT376" s="226" t="s">
        <v>132</v>
      </c>
      <c r="AU376" s="226" t="s">
        <v>149</v>
      </c>
      <c r="AY376" s="20" t="s">
        <v>130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20" t="s">
        <v>79</v>
      </c>
      <c r="BK376" s="227">
        <f>ROUND(I376*H376,2)</f>
        <v>0</v>
      </c>
      <c r="BL376" s="20" t="s">
        <v>137</v>
      </c>
      <c r="BM376" s="226" t="s">
        <v>870</v>
      </c>
    </row>
    <row r="377" s="2" customFormat="1">
      <c r="A377" s="41"/>
      <c r="B377" s="42"/>
      <c r="C377" s="43"/>
      <c r="D377" s="228" t="s">
        <v>139</v>
      </c>
      <c r="E377" s="43"/>
      <c r="F377" s="229" t="s">
        <v>871</v>
      </c>
      <c r="G377" s="43"/>
      <c r="H377" s="43"/>
      <c r="I377" s="230"/>
      <c r="J377" s="43"/>
      <c r="K377" s="43"/>
      <c r="L377" s="47"/>
      <c r="M377" s="231"/>
      <c r="N377" s="232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139</v>
      </c>
      <c r="AU377" s="20" t="s">
        <v>149</v>
      </c>
    </row>
    <row r="378" s="2" customFormat="1">
      <c r="A378" s="41"/>
      <c r="B378" s="42"/>
      <c r="C378" s="43"/>
      <c r="D378" s="233" t="s">
        <v>141</v>
      </c>
      <c r="E378" s="43"/>
      <c r="F378" s="234" t="s">
        <v>872</v>
      </c>
      <c r="G378" s="43"/>
      <c r="H378" s="43"/>
      <c r="I378" s="230"/>
      <c r="J378" s="43"/>
      <c r="K378" s="43"/>
      <c r="L378" s="47"/>
      <c r="M378" s="231"/>
      <c r="N378" s="232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141</v>
      </c>
      <c r="AU378" s="20" t="s">
        <v>149</v>
      </c>
    </row>
    <row r="379" s="13" customFormat="1">
      <c r="A379" s="13"/>
      <c r="B379" s="235"/>
      <c r="C379" s="236"/>
      <c r="D379" s="228" t="s">
        <v>143</v>
      </c>
      <c r="E379" s="237" t="s">
        <v>28</v>
      </c>
      <c r="F379" s="238" t="s">
        <v>873</v>
      </c>
      <c r="G379" s="236"/>
      <c r="H379" s="239">
        <v>96.400000000000006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5" t="s">
        <v>143</v>
      </c>
      <c r="AU379" s="245" t="s">
        <v>149</v>
      </c>
      <c r="AV379" s="13" t="s">
        <v>81</v>
      </c>
      <c r="AW379" s="13" t="s">
        <v>34</v>
      </c>
      <c r="AX379" s="13" t="s">
        <v>79</v>
      </c>
      <c r="AY379" s="245" t="s">
        <v>130</v>
      </c>
    </row>
    <row r="380" s="2" customFormat="1" ht="24.15" customHeight="1">
      <c r="A380" s="41"/>
      <c r="B380" s="42"/>
      <c r="C380" s="215" t="s">
        <v>410</v>
      </c>
      <c r="D380" s="215" t="s">
        <v>132</v>
      </c>
      <c r="E380" s="216" t="s">
        <v>874</v>
      </c>
      <c r="F380" s="217" t="s">
        <v>875</v>
      </c>
      <c r="G380" s="218" t="s">
        <v>189</v>
      </c>
      <c r="H380" s="219">
        <v>90.599999999999994</v>
      </c>
      <c r="I380" s="220"/>
      <c r="J380" s="221">
        <f>ROUND(I380*H380,2)</f>
        <v>0</v>
      </c>
      <c r="K380" s="217" t="s">
        <v>136</v>
      </c>
      <c r="L380" s="47"/>
      <c r="M380" s="222" t="s">
        <v>28</v>
      </c>
      <c r="N380" s="223" t="s">
        <v>43</v>
      </c>
      <c r="O380" s="87"/>
      <c r="P380" s="224">
        <f>O380*H380</f>
        <v>0</v>
      </c>
      <c r="Q380" s="224">
        <v>0</v>
      </c>
      <c r="R380" s="224">
        <f>Q380*H380</f>
        <v>0</v>
      </c>
      <c r="S380" s="224">
        <v>0.22</v>
      </c>
      <c r="T380" s="225">
        <f>S380*H380</f>
        <v>19.931999999999999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6" t="s">
        <v>137</v>
      </c>
      <c r="AT380" s="226" t="s">
        <v>132</v>
      </c>
      <c r="AU380" s="226" t="s">
        <v>149</v>
      </c>
      <c r="AY380" s="20" t="s">
        <v>130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20" t="s">
        <v>79</v>
      </c>
      <c r="BK380" s="227">
        <f>ROUND(I380*H380,2)</f>
        <v>0</v>
      </c>
      <c r="BL380" s="20" t="s">
        <v>137</v>
      </c>
      <c r="BM380" s="226" t="s">
        <v>876</v>
      </c>
    </row>
    <row r="381" s="2" customFormat="1">
      <c r="A381" s="41"/>
      <c r="B381" s="42"/>
      <c r="C381" s="43"/>
      <c r="D381" s="228" t="s">
        <v>139</v>
      </c>
      <c r="E381" s="43"/>
      <c r="F381" s="229" t="s">
        <v>877</v>
      </c>
      <c r="G381" s="43"/>
      <c r="H381" s="43"/>
      <c r="I381" s="230"/>
      <c r="J381" s="43"/>
      <c r="K381" s="43"/>
      <c r="L381" s="47"/>
      <c r="M381" s="231"/>
      <c r="N381" s="232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139</v>
      </c>
      <c r="AU381" s="20" t="s">
        <v>149</v>
      </c>
    </row>
    <row r="382" s="2" customFormat="1">
      <c r="A382" s="41"/>
      <c r="B382" s="42"/>
      <c r="C382" s="43"/>
      <c r="D382" s="233" t="s">
        <v>141</v>
      </c>
      <c r="E382" s="43"/>
      <c r="F382" s="234" t="s">
        <v>878</v>
      </c>
      <c r="G382" s="43"/>
      <c r="H382" s="43"/>
      <c r="I382" s="230"/>
      <c r="J382" s="43"/>
      <c r="K382" s="43"/>
      <c r="L382" s="47"/>
      <c r="M382" s="231"/>
      <c r="N382" s="232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141</v>
      </c>
      <c r="AU382" s="20" t="s">
        <v>149</v>
      </c>
    </row>
    <row r="383" s="13" customFormat="1">
      <c r="A383" s="13"/>
      <c r="B383" s="235"/>
      <c r="C383" s="236"/>
      <c r="D383" s="228" t="s">
        <v>143</v>
      </c>
      <c r="E383" s="237" t="s">
        <v>28</v>
      </c>
      <c r="F383" s="238" t="s">
        <v>879</v>
      </c>
      <c r="G383" s="236"/>
      <c r="H383" s="239">
        <v>90.599999999999994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5" t="s">
        <v>143</v>
      </c>
      <c r="AU383" s="245" t="s">
        <v>149</v>
      </c>
      <c r="AV383" s="13" t="s">
        <v>81</v>
      </c>
      <c r="AW383" s="13" t="s">
        <v>34</v>
      </c>
      <c r="AX383" s="13" t="s">
        <v>72</v>
      </c>
      <c r="AY383" s="245" t="s">
        <v>130</v>
      </c>
    </row>
    <row r="384" s="14" customFormat="1">
      <c r="A384" s="14"/>
      <c r="B384" s="246"/>
      <c r="C384" s="247"/>
      <c r="D384" s="228" t="s">
        <v>143</v>
      </c>
      <c r="E384" s="248" t="s">
        <v>28</v>
      </c>
      <c r="F384" s="249" t="s">
        <v>172</v>
      </c>
      <c r="G384" s="247"/>
      <c r="H384" s="250">
        <v>90.599999999999994</v>
      </c>
      <c r="I384" s="251"/>
      <c r="J384" s="247"/>
      <c r="K384" s="247"/>
      <c r="L384" s="252"/>
      <c r="M384" s="253"/>
      <c r="N384" s="254"/>
      <c r="O384" s="254"/>
      <c r="P384" s="254"/>
      <c r="Q384" s="254"/>
      <c r="R384" s="254"/>
      <c r="S384" s="254"/>
      <c r="T384" s="25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6" t="s">
        <v>143</v>
      </c>
      <c r="AU384" s="256" t="s">
        <v>149</v>
      </c>
      <c r="AV384" s="14" t="s">
        <v>137</v>
      </c>
      <c r="AW384" s="14" t="s">
        <v>34</v>
      </c>
      <c r="AX384" s="14" t="s">
        <v>79</v>
      </c>
      <c r="AY384" s="256" t="s">
        <v>130</v>
      </c>
    </row>
    <row r="385" s="2" customFormat="1" ht="16.5" customHeight="1">
      <c r="A385" s="41"/>
      <c r="B385" s="42"/>
      <c r="C385" s="215" t="s">
        <v>535</v>
      </c>
      <c r="D385" s="215" t="s">
        <v>132</v>
      </c>
      <c r="E385" s="216" t="s">
        <v>880</v>
      </c>
      <c r="F385" s="217" t="s">
        <v>881</v>
      </c>
      <c r="G385" s="218" t="s">
        <v>167</v>
      </c>
      <c r="H385" s="219">
        <v>31.5</v>
      </c>
      <c r="I385" s="220"/>
      <c r="J385" s="221">
        <f>ROUND(I385*H385,2)</f>
        <v>0</v>
      </c>
      <c r="K385" s="217" t="s">
        <v>136</v>
      </c>
      <c r="L385" s="47"/>
      <c r="M385" s="222" t="s">
        <v>28</v>
      </c>
      <c r="N385" s="223" t="s">
        <v>43</v>
      </c>
      <c r="O385" s="87"/>
      <c r="P385" s="224">
        <f>O385*H385</f>
        <v>0</v>
      </c>
      <c r="Q385" s="224">
        <v>0</v>
      </c>
      <c r="R385" s="224">
        <f>Q385*H385</f>
        <v>0</v>
      </c>
      <c r="S385" s="224">
        <v>0.20499999999999999</v>
      </c>
      <c r="T385" s="225">
        <f>S385*H385</f>
        <v>6.4574999999999996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6" t="s">
        <v>137</v>
      </c>
      <c r="AT385" s="226" t="s">
        <v>132</v>
      </c>
      <c r="AU385" s="226" t="s">
        <v>149</v>
      </c>
      <c r="AY385" s="20" t="s">
        <v>130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20" t="s">
        <v>79</v>
      </c>
      <c r="BK385" s="227">
        <f>ROUND(I385*H385,2)</f>
        <v>0</v>
      </c>
      <c r="BL385" s="20" t="s">
        <v>137</v>
      </c>
      <c r="BM385" s="226" t="s">
        <v>882</v>
      </c>
    </row>
    <row r="386" s="2" customFormat="1">
      <c r="A386" s="41"/>
      <c r="B386" s="42"/>
      <c r="C386" s="43"/>
      <c r="D386" s="228" t="s">
        <v>139</v>
      </c>
      <c r="E386" s="43"/>
      <c r="F386" s="229" t="s">
        <v>883</v>
      </c>
      <c r="G386" s="43"/>
      <c r="H386" s="43"/>
      <c r="I386" s="230"/>
      <c r="J386" s="43"/>
      <c r="K386" s="43"/>
      <c r="L386" s="47"/>
      <c r="M386" s="231"/>
      <c r="N386" s="232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139</v>
      </c>
      <c r="AU386" s="20" t="s">
        <v>149</v>
      </c>
    </row>
    <row r="387" s="2" customFormat="1">
      <c r="A387" s="41"/>
      <c r="B387" s="42"/>
      <c r="C387" s="43"/>
      <c r="D387" s="233" t="s">
        <v>141</v>
      </c>
      <c r="E387" s="43"/>
      <c r="F387" s="234" t="s">
        <v>884</v>
      </c>
      <c r="G387" s="43"/>
      <c r="H387" s="43"/>
      <c r="I387" s="230"/>
      <c r="J387" s="43"/>
      <c r="K387" s="43"/>
      <c r="L387" s="47"/>
      <c r="M387" s="231"/>
      <c r="N387" s="23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141</v>
      </c>
      <c r="AU387" s="20" t="s">
        <v>149</v>
      </c>
    </row>
    <row r="388" s="13" customFormat="1">
      <c r="A388" s="13"/>
      <c r="B388" s="235"/>
      <c r="C388" s="236"/>
      <c r="D388" s="228" t="s">
        <v>143</v>
      </c>
      <c r="E388" s="237" t="s">
        <v>28</v>
      </c>
      <c r="F388" s="238" t="s">
        <v>846</v>
      </c>
      <c r="G388" s="236"/>
      <c r="H388" s="239">
        <v>31.5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5" t="s">
        <v>143</v>
      </c>
      <c r="AU388" s="245" t="s">
        <v>149</v>
      </c>
      <c r="AV388" s="13" t="s">
        <v>81</v>
      </c>
      <c r="AW388" s="13" t="s">
        <v>34</v>
      </c>
      <c r="AX388" s="13" t="s">
        <v>79</v>
      </c>
      <c r="AY388" s="245" t="s">
        <v>130</v>
      </c>
    </row>
    <row r="389" s="12" customFormat="1" ht="22.8" customHeight="1">
      <c r="A389" s="12"/>
      <c r="B389" s="199"/>
      <c r="C389" s="200"/>
      <c r="D389" s="201" t="s">
        <v>71</v>
      </c>
      <c r="E389" s="213" t="s">
        <v>637</v>
      </c>
      <c r="F389" s="213" t="s">
        <v>638</v>
      </c>
      <c r="G389" s="200"/>
      <c r="H389" s="200"/>
      <c r="I389" s="203"/>
      <c r="J389" s="214">
        <f>BK389</f>
        <v>0</v>
      </c>
      <c r="K389" s="200"/>
      <c r="L389" s="205"/>
      <c r="M389" s="206"/>
      <c r="N389" s="207"/>
      <c r="O389" s="207"/>
      <c r="P389" s="208">
        <f>SUM(P390:P428)</f>
        <v>0</v>
      </c>
      <c r="Q389" s="207"/>
      <c r="R389" s="208">
        <f>SUM(R390:R428)</f>
        <v>0</v>
      </c>
      <c r="S389" s="207"/>
      <c r="T389" s="209">
        <f>SUM(T390:T428)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0" t="s">
        <v>79</v>
      </c>
      <c r="AT389" s="211" t="s">
        <v>71</v>
      </c>
      <c r="AU389" s="211" t="s">
        <v>79</v>
      </c>
      <c r="AY389" s="210" t="s">
        <v>130</v>
      </c>
      <c r="BK389" s="212">
        <f>SUM(BK390:BK428)</f>
        <v>0</v>
      </c>
    </row>
    <row r="390" s="2" customFormat="1" ht="21.75" customHeight="1">
      <c r="A390" s="41"/>
      <c r="B390" s="42"/>
      <c r="C390" s="215" t="s">
        <v>417</v>
      </c>
      <c r="D390" s="215" t="s">
        <v>132</v>
      </c>
      <c r="E390" s="216" t="s">
        <v>640</v>
      </c>
      <c r="F390" s="217" t="s">
        <v>641</v>
      </c>
      <c r="G390" s="218" t="s">
        <v>302</v>
      </c>
      <c r="H390" s="219">
        <v>42.415999999999997</v>
      </c>
      <c r="I390" s="220"/>
      <c r="J390" s="221">
        <f>ROUND(I390*H390,2)</f>
        <v>0</v>
      </c>
      <c r="K390" s="217" t="s">
        <v>136</v>
      </c>
      <c r="L390" s="47"/>
      <c r="M390" s="222" t="s">
        <v>28</v>
      </c>
      <c r="N390" s="223" t="s">
        <v>43</v>
      </c>
      <c r="O390" s="87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6" t="s">
        <v>137</v>
      </c>
      <c r="AT390" s="226" t="s">
        <v>132</v>
      </c>
      <c r="AU390" s="226" t="s">
        <v>81</v>
      </c>
      <c r="AY390" s="20" t="s">
        <v>130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20" t="s">
        <v>79</v>
      </c>
      <c r="BK390" s="227">
        <f>ROUND(I390*H390,2)</f>
        <v>0</v>
      </c>
      <c r="BL390" s="20" t="s">
        <v>137</v>
      </c>
      <c r="BM390" s="226" t="s">
        <v>885</v>
      </c>
    </row>
    <row r="391" s="2" customFormat="1">
      <c r="A391" s="41"/>
      <c r="B391" s="42"/>
      <c r="C391" s="43"/>
      <c r="D391" s="228" t="s">
        <v>139</v>
      </c>
      <c r="E391" s="43"/>
      <c r="F391" s="229" t="s">
        <v>643</v>
      </c>
      <c r="G391" s="43"/>
      <c r="H391" s="43"/>
      <c r="I391" s="230"/>
      <c r="J391" s="43"/>
      <c r="K391" s="43"/>
      <c r="L391" s="47"/>
      <c r="M391" s="231"/>
      <c r="N391" s="232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139</v>
      </c>
      <c r="AU391" s="20" t="s">
        <v>81</v>
      </c>
    </row>
    <row r="392" s="2" customFormat="1">
      <c r="A392" s="41"/>
      <c r="B392" s="42"/>
      <c r="C392" s="43"/>
      <c r="D392" s="233" t="s">
        <v>141</v>
      </c>
      <c r="E392" s="43"/>
      <c r="F392" s="234" t="s">
        <v>644</v>
      </c>
      <c r="G392" s="43"/>
      <c r="H392" s="43"/>
      <c r="I392" s="230"/>
      <c r="J392" s="43"/>
      <c r="K392" s="43"/>
      <c r="L392" s="47"/>
      <c r="M392" s="231"/>
      <c r="N392" s="232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141</v>
      </c>
      <c r="AU392" s="20" t="s">
        <v>81</v>
      </c>
    </row>
    <row r="393" s="13" customFormat="1">
      <c r="A393" s="13"/>
      <c r="B393" s="235"/>
      <c r="C393" s="236"/>
      <c r="D393" s="228" t="s">
        <v>143</v>
      </c>
      <c r="E393" s="237" t="s">
        <v>28</v>
      </c>
      <c r="F393" s="238" t="s">
        <v>886</v>
      </c>
      <c r="G393" s="236"/>
      <c r="H393" s="239">
        <v>42.415999999999997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5" t="s">
        <v>143</v>
      </c>
      <c r="AU393" s="245" t="s">
        <v>81</v>
      </c>
      <c r="AV393" s="13" t="s">
        <v>81</v>
      </c>
      <c r="AW393" s="13" t="s">
        <v>34</v>
      </c>
      <c r="AX393" s="13" t="s">
        <v>72</v>
      </c>
      <c r="AY393" s="245" t="s">
        <v>130</v>
      </c>
    </row>
    <row r="394" s="14" customFormat="1">
      <c r="A394" s="14"/>
      <c r="B394" s="246"/>
      <c r="C394" s="247"/>
      <c r="D394" s="228" t="s">
        <v>143</v>
      </c>
      <c r="E394" s="248" t="s">
        <v>28</v>
      </c>
      <c r="F394" s="249" t="s">
        <v>283</v>
      </c>
      <c r="G394" s="247"/>
      <c r="H394" s="250">
        <v>42.415999999999997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6" t="s">
        <v>143</v>
      </c>
      <c r="AU394" s="256" t="s">
        <v>81</v>
      </c>
      <c r="AV394" s="14" t="s">
        <v>137</v>
      </c>
      <c r="AW394" s="14" t="s">
        <v>34</v>
      </c>
      <c r="AX394" s="14" t="s">
        <v>79</v>
      </c>
      <c r="AY394" s="256" t="s">
        <v>130</v>
      </c>
    </row>
    <row r="395" s="2" customFormat="1" ht="24.15" customHeight="1">
      <c r="A395" s="41"/>
      <c r="B395" s="42"/>
      <c r="C395" s="215" t="s">
        <v>545</v>
      </c>
      <c r="D395" s="215" t="s">
        <v>132</v>
      </c>
      <c r="E395" s="216" t="s">
        <v>646</v>
      </c>
      <c r="F395" s="217" t="s">
        <v>647</v>
      </c>
      <c r="G395" s="218" t="s">
        <v>302</v>
      </c>
      <c r="H395" s="219">
        <v>169.66399999999999</v>
      </c>
      <c r="I395" s="220"/>
      <c r="J395" s="221">
        <f>ROUND(I395*H395,2)</f>
        <v>0</v>
      </c>
      <c r="K395" s="217" t="s">
        <v>136</v>
      </c>
      <c r="L395" s="47"/>
      <c r="M395" s="222" t="s">
        <v>28</v>
      </c>
      <c r="N395" s="223" t="s">
        <v>43</v>
      </c>
      <c r="O395" s="87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137</v>
      </c>
      <c r="AT395" s="226" t="s">
        <v>132</v>
      </c>
      <c r="AU395" s="226" t="s">
        <v>81</v>
      </c>
      <c r="AY395" s="20" t="s">
        <v>130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79</v>
      </c>
      <c r="BK395" s="227">
        <f>ROUND(I395*H395,2)</f>
        <v>0</v>
      </c>
      <c r="BL395" s="20" t="s">
        <v>137</v>
      </c>
      <c r="BM395" s="226" t="s">
        <v>887</v>
      </c>
    </row>
    <row r="396" s="2" customFormat="1">
      <c r="A396" s="41"/>
      <c r="B396" s="42"/>
      <c r="C396" s="43"/>
      <c r="D396" s="228" t="s">
        <v>139</v>
      </c>
      <c r="E396" s="43"/>
      <c r="F396" s="229" t="s">
        <v>649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139</v>
      </c>
      <c r="AU396" s="20" t="s">
        <v>81</v>
      </c>
    </row>
    <row r="397" s="2" customFormat="1">
      <c r="A397" s="41"/>
      <c r="B397" s="42"/>
      <c r="C397" s="43"/>
      <c r="D397" s="233" t="s">
        <v>141</v>
      </c>
      <c r="E397" s="43"/>
      <c r="F397" s="234" t="s">
        <v>650</v>
      </c>
      <c r="G397" s="43"/>
      <c r="H397" s="43"/>
      <c r="I397" s="230"/>
      <c r="J397" s="43"/>
      <c r="K397" s="43"/>
      <c r="L397" s="47"/>
      <c r="M397" s="231"/>
      <c r="N397" s="232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141</v>
      </c>
      <c r="AU397" s="20" t="s">
        <v>81</v>
      </c>
    </row>
    <row r="398" s="2" customFormat="1">
      <c r="A398" s="41"/>
      <c r="B398" s="42"/>
      <c r="C398" s="43"/>
      <c r="D398" s="228" t="s">
        <v>220</v>
      </c>
      <c r="E398" s="43"/>
      <c r="F398" s="257" t="s">
        <v>261</v>
      </c>
      <c r="G398" s="43"/>
      <c r="H398" s="43"/>
      <c r="I398" s="230"/>
      <c r="J398" s="43"/>
      <c r="K398" s="43"/>
      <c r="L398" s="47"/>
      <c r="M398" s="231"/>
      <c r="N398" s="232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220</v>
      </c>
      <c r="AU398" s="20" t="s">
        <v>81</v>
      </c>
    </row>
    <row r="399" s="13" customFormat="1">
      <c r="A399" s="13"/>
      <c r="B399" s="235"/>
      <c r="C399" s="236"/>
      <c r="D399" s="228" t="s">
        <v>143</v>
      </c>
      <c r="E399" s="237" t="s">
        <v>28</v>
      </c>
      <c r="F399" s="238" t="s">
        <v>888</v>
      </c>
      <c r="G399" s="236"/>
      <c r="H399" s="239">
        <v>169.66399999999999</v>
      </c>
      <c r="I399" s="240"/>
      <c r="J399" s="236"/>
      <c r="K399" s="236"/>
      <c r="L399" s="241"/>
      <c r="M399" s="242"/>
      <c r="N399" s="243"/>
      <c r="O399" s="243"/>
      <c r="P399" s="243"/>
      <c r="Q399" s="243"/>
      <c r="R399" s="243"/>
      <c r="S399" s="243"/>
      <c r="T399" s="24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5" t="s">
        <v>143</v>
      </c>
      <c r="AU399" s="245" t="s">
        <v>81</v>
      </c>
      <c r="AV399" s="13" t="s">
        <v>81</v>
      </c>
      <c r="AW399" s="13" t="s">
        <v>34</v>
      </c>
      <c r="AX399" s="13" t="s">
        <v>72</v>
      </c>
      <c r="AY399" s="245" t="s">
        <v>130</v>
      </c>
    </row>
    <row r="400" s="14" customFormat="1">
      <c r="A400" s="14"/>
      <c r="B400" s="246"/>
      <c r="C400" s="247"/>
      <c r="D400" s="228" t="s">
        <v>143</v>
      </c>
      <c r="E400" s="248" t="s">
        <v>28</v>
      </c>
      <c r="F400" s="249" t="s">
        <v>283</v>
      </c>
      <c r="G400" s="247"/>
      <c r="H400" s="250">
        <v>169.66399999999999</v>
      </c>
      <c r="I400" s="251"/>
      <c r="J400" s="247"/>
      <c r="K400" s="247"/>
      <c r="L400" s="252"/>
      <c r="M400" s="253"/>
      <c r="N400" s="254"/>
      <c r="O400" s="254"/>
      <c r="P400" s="254"/>
      <c r="Q400" s="254"/>
      <c r="R400" s="254"/>
      <c r="S400" s="254"/>
      <c r="T400" s="25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6" t="s">
        <v>143</v>
      </c>
      <c r="AU400" s="256" t="s">
        <v>81</v>
      </c>
      <c r="AV400" s="14" t="s">
        <v>137</v>
      </c>
      <c r="AW400" s="14" t="s">
        <v>34</v>
      </c>
      <c r="AX400" s="14" t="s">
        <v>79</v>
      </c>
      <c r="AY400" s="256" t="s">
        <v>130</v>
      </c>
    </row>
    <row r="401" s="2" customFormat="1" ht="21.75" customHeight="1">
      <c r="A401" s="41"/>
      <c r="B401" s="42"/>
      <c r="C401" s="215" t="s">
        <v>551</v>
      </c>
      <c r="D401" s="215" t="s">
        <v>132</v>
      </c>
      <c r="E401" s="216" t="s">
        <v>653</v>
      </c>
      <c r="F401" s="217" t="s">
        <v>654</v>
      </c>
      <c r="G401" s="218" t="s">
        <v>302</v>
      </c>
      <c r="H401" s="219">
        <v>23.870000000000001</v>
      </c>
      <c r="I401" s="220"/>
      <c r="J401" s="221">
        <f>ROUND(I401*H401,2)</f>
        <v>0</v>
      </c>
      <c r="K401" s="217" t="s">
        <v>136</v>
      </c>
      <c r="L401" s="47"/>
      <c r="M401" s="222" t="s">
        <v>28</v>
      </c>
      <c r="N401" s="223" t="s">
        <v>43</v>
      </c>
      <c r="O401" s="87"/>
      <c r="P401" s="224">
        <f>O401*H401</f>
        <v>0</v>
      </c>
      <c r="Q401" s="224">
        <v>0</v>
      </c>
      <c r="R401" s="224">
        <f>Q401*H401</f>
        <v>0</v>
      </c>
      <c r="S401" s="224">
        <v>0</v>
      </c>
      <c r="T401" s="225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6" t="s">
        <v>137</v>
      </c>
      <c r="AT401" s="226" t="s">
        <v>132</v>
      </c>
      <c r="AU401" s="226" t="s">
        <v>81</v>
      </c>
      <c r="AY401" s="20" t="s">
        <v>130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20" t="s">
        <v>79</v>
      </c>
      <c r="BK401" s="227">
        <f>ROUND(I401*H401,2)</f>
        <v>0</v>
      </c>
      <c r="BL401" s="20" t="s">
        <v>137</v>
      </c>
      <c r="BM401" s="226" t="s">
        <v>889</v>
      </c>
    </row>
    <row r="402" s="2" customFormat="1">
      <c r="A402" s="41"/>
      <c r="B402" s="42"/>
      <c r="C402" s="43"/>
      <c r="D402" s="228" t="s">
        <v>139</v>
      </c>
      <c r="E402" s="43"/>
      <c r="F402" s="229" t="s">
        <v>656</v>
      </c>
      <c r="G402" s="43"/>
      <c r="H402" s="43"/>
      <c r="I402" s="230"/>
      <c r="J402" s="43"/>
      <c r="K402" s="43"/>
      <c r="L402" s="47"/>
      <c r="M402" s="231"/>
      <c r="N402" s="232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139</v>
      </c>
      <c r="AU402" s="20" t="s">
        <v>81</v>
      </c>
    </row>
    <row r="403" s="2" customFormat="1">
      <c r="A403" s="41"/>
      <c r="B403" s="42"/>
      <c r="C403" s="43"/>
      <c r="D403" s="233" t="s">
        <v>141</v>
      </c>
      <c r="E403" s="43"/>
      <c r="F403" s="234" t="s">
        <v>657</v>
      </c>
      <c r="G403" s="43"/>
      <c r="H403" s="43"/>
      <c r="I403" s="230"/>
      <c r="J403" s="43"/>
      <c r="K403" s="43"/>
      <c r="L403" s="47"/>
      <c r="M403" s="231"/>
      <c r="N403" s="232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141</v>
      </c>
      <c r="AU403" s="20" t="s">
        <v>81</v>
      </c>
    </row>
    <row r="404" s="13" customFormat="1">
      <c r="A404" s="13"/>
      <c r="B404" s="235"/>
      <c r="C404" s="236"/>
      <c r="D404" s="228" t="s">
        <v>143</v>
      </c>
      <c r="E404" s="237" t="s">
        <v>28</v>
      </c>
      <c r="F404" s="238" t="s">
        <v>890</v>
      </c>
      <c r="G404" s="236"/>
      <c r="H404" s="239">
        <v>3.9380000000000002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5" t="s">
        <v>143</v>
      </c>
      <c r="AU404" s="245" t="s">
        <v>81</v>
      </c>
      <c r="AV404" s="13" t="s">
        <v>81</v>
      </c>
      <c r="AW404" s="13" t="s">
        <v>34</v>
      </c>
      <c r="AX404" s="13" t="s">
        <v>72</v>
      </c>
      <c r="AY404" s="245" t="s">
        <v>130</v>
      </c>
    </row>
    <row r="405" s="13" customFormat="1">
      <c r="A405" s="13"/>
      <c r="B405" s="235"/>
      <c r="C405" s="236"/>
      <c r="D405" s="228" t="s">
        <v>143</v>
      </c>
      <c r="E405" s="237" t="s">
        <v>28</v>
      </c>
      <c r="F405" s="238" t="s">
        <v>891</v>
      </c>
      <c r="G405" s="236"/>
      <c r="H405" s="239">
        <v>19.931999999999999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5" t="s">
        <v>143</v>
      </c>
      <c r="AU405" s="245" t="s">
        <v>81</v>
      </c>
      <c r="AV405" s="13" t="s">
        <v>81</v>
      </c>
      <c r="AW405" s="13" t="s">
        <v>34</v>
      </c>
      <c r="AX405" s="13" t="s">
        <v>72</v>
      </c>
      <c r="AY405" s="245" t="s">
        <v>130</v>
      </c>
    </row>
    <row r="406" s="14" customFormat="1">
      <c r="A406" s="14"/>
      <c r="B406" s="246"/>
      <c r="C406" s="247"/>
      <c r="D406" s="228" t="s">
        <v>143</v>
      </c>
      <c r="E406" s="248" t="s">
        <v>28</v>
      </c>
      <c r="F406" s="249" t="s">
        <v>283</v>
      </c>
      <c r="G406" s="247"/>
      <c r="H406" s="250">
        <v>23.869999999999997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6" t="s">
        <v>143</v>
      </c>
      <c r="AU406" s="256" t="s">
        <v>81</v>
      </c>
      <c r="AV406" s="14" t="s">
        <v>137</v>
      </c>
      <c r="AW406" s="14" t="s">
        <v>34</v>
      </c>
      <c r="AX406" s="14" t="s">
        <v>79</v>
      </c>
      <c r="AY406" s="256" t="s">
        <v>130</v>
      </c>
    </row>
    <row r="407" s="2" customFormat="1" ht="24.15" customHeight="1">
      <c r="A407" s="41"/>
      <c r="B407" s="42"/>
      <c r="C407" s="215" t="s">
        <v>555</v>
      </c>
      <c r="D407" s="215" t="s">
        <v>132</v>
      </c>
      <c r="E407" s="216" t="s">
        <v>659</v>
      </c>
      <c r="F407" s="217" t="s">
        <v>660</v>
      </c>
      <c r="G407" s="218" t="s">
        <v>302</v>
      </c>
      <c r="H407" s="219">
        <v>593.77800000000002</v>
      </c>
      <c r="I407" s="220"/>
      <c r="J407" s="221">
        <f>ROUND(I407*H407,2)</f>
        <v>0</v>
      </c>
      <c r="K407" s="217" t="s">
        <v>136</v>
      </c>
      <c r="L407" s="47"/>
      <c r="M407" s="222" t="s">
        <v>28</v>
      </c>
      <c r="N407" s="223" t="s">
        <v>43</v>
      </c>
      <c r="O407" s="87"/>
      <c r="P407" s="224">
        <f>O407*H407</f>
        <v>0</v>
      </c>
      <c r="Q407" s="224">
        <v>0</v>
      </c>
      <c r="R407" s="224">
        <f>Q407*H407</f>
        <v>0</v>
      </c>
      <c r="S407" s="224">
        <v>0</v>
      </c>
      <c r="T407" s="225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6" t="s">
        <v>137</v>
      </c>
      <c r="AT407" s="226" t="s">
        <v>132</v>
      </c>
      <c r="AU407" s="226" t="s">
        <v>81</v>
      </c>
      <c r="AY407" s="20" t="s">
        <v>130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20" t="s">
        <v>79</v>
      </c>
      <c r="BK407" s="227">
        <f>ROUND(I407*H407,2)</f>
        <v>0</v>
      </c>
      <c r="BL407" s="20" t="s">
        <v>137</v>
      </c>
      <c r="BM407" s="226" t="s">
        <v>892</v>
      </c>
    </row>
    <row r="408" s="2" customFormat="1">
      <c r="A408" s="41"/>
      <c r="B408" s="42"/>
      <c r="C408" s="43"/>
      <c r="D408" s="228" t="s">
        <v>139</v>
      </c>
      <c r="E408" s="43"/>
      <c r="F408" s="229" t="s">
        <v>649</v>
      </c>
      <c r="G408" s="43"/>
      <c r="H408" s="43"/>
      <c r="I408" s="230"/>
      <c r="J408" s="43"/>
      <c r="K408" s="43"/>
      <c r="L408" s="47"/>
      <c r="M408" s="231"/>
      <c r="N408" s="232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139</v>
      </c>
      <c r="AU408" s="20" t="s">
        <v>81</v>
      </c>
    </row>
    <row r="409" s="2" customFormat="1">
      <c r="A409" s="41"/>
      <c r="B409" s="42"/>
      <c r="C409" s="43"/>
      <c r="D409" s="233" t="s">
        <v>141</v>
      </c>
      <c r="E409" s="43"/>
      <c r="F409" s="234" t="s">
        <v>662</v>
      </c>
      <c r="G409" s="43"/>
      <c r="H409" s="43"/>
      <c r="I409" s="230"/>
      <c r="J409" s="43"/>
      <c r="K409" s="43"/>
      <c r="L409" s="47"/>
      <c r="M409" s="231"/>
      <c r="N409" s="232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141</v>
      </c>
      <c r="AU409" s="20" t="s">
        <v>81</v>
      </c>
    </row>
    <row r="410" s="2" customFormat="1">
      <c r="A410" s="41"/>
      <c r="B410" s="42"/>
      <c r="C410" s="43"/>
      <c r="D410" s="228" t="s">
        <v>220</v>
      </c>
      <c r="E410" s="43"/>
      <c r="F410" s="257" t="s">
        <v>261</v>
      </c>
      <c r="G410" s="43"/>
      <c r="H410" s="43"/>
      <c r="I410" s="230"/>
      <c r="J410" s="43"/>
      <c r="K410" s="43"/>
      <c r="L410" s="47"/>
      <c r="M410" s="231"/>
      <c r="N410" s="232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220</v>
      </c>
      <c r="AU410" s="20" t="s">
        <v>81</v>
      </c>
    </row>
    <row r="411" s="13" customFormat="1">
      <c r="A411" s="13"/>
      <c r="B411" s="235"/>
      <c r="C411" s="236"/>
      <c r="D411" s="228" t="s">
        <v>143</v>
      </c>
      <c r="E411" s="237" t="s">
        <v>28</v>
      </c>
      <c r="F411" s="238" t="s">
        <v>893</v>
      </c>
      <c r="G411" s="236"/>
      <c r="H411" s="239">
        <v>15.75</v>
      </c>
      <c r="I411" s="240"/>
      <c r="J411" s="236"/>
      <c r="K411" s="236"/>
      <c r="L411" s="241"/>
      <c r="M411" s="242"/>
      <c r="N411" s="243"/>
      <c r="O411" s="243"/>
      <c r="P411" s="243"/>
      <c r="Q411" s="243"/>
      <c r="R411" s="243"/>
      <c r="S411" s="243"/>
      <c r="T411" s="24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5" t="s">
        <v>143</v>
      </c>
      <c r="AU411" s="245" t="s">
        <v>81</v>
      </c>
      <c r="AV411" s="13" t="s">
        <v>81</v>
      </c>
      <c r="AW411" s="13" t="s">
        <v>34</v>
      </c>
      <c r="AX411" s="13" t="s">
        <v>72</v>
      </c>
      <c r="AY411" s="245" t="s">
        <v>130</v>
      </c>
    </row>
    <row r="412" s="13" customFormat="1">
      <c r="A412" s="13"/>
      <c r="B412" s="235"/>
      <c r="C412" s="236"/>
      <c r="D412" s="228" t="s">
        <v>143</v>
      </c>
      <c r="E412" s="237" t="s">
        <v>28</v>
      </c>
      <c r="F412" s="238" t="s">
        <v>894</v>
      </c>
      <c r="G412" s="236"/>
      <c r="H412" s="239">
        <v>578.02800000000002</v>
      </c>
      <c r="I412" s="240"/>
      <c r="J412" s="236"/>
      <c r="K412" s="236"/>
      <c r="L412" s="241"/>
      <c r="M412" s="242"/>
      <c r="N412" s="243"/>
      <c r="O412" s="243"/>
      <c r="P412" s="243"/>
      <c r="Q412" s="243"/>
      <c r="R412" s="243"/>
      <c r="S412" s="243"/>
      <c r="T412" s="24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5" t="s">
        <v>143</v>
      </c>
      <c r="AU412" s="245" t="s">
        <v>81</v>
      </c>
      <c r="AV412" s="13" t="s">
        <v>81</v>
      </c>
      <c r="AW412" s="13" t="s">
        <v>34</v>
      </c>
      <c r="AX412" s="13" t="s">
        <v>72</v>
      </c>
      <c r="AY412" s="245" t="s">
        <v>130</v>
      </c>
    </row>
    <row r="413" s="14" customFormat="1">
      <c r="A413" s="14"/>
      <c r="B413" s="246"/>
      <c r="C413" s="247"/>
      <c r="D413" s="228" t="s">
        <v>143</v>
      </c>
      <c r="E413" s="248" t="s">
        <v>28</v>
      </c>
      <c r="F413" s="249" t="s">
        <v>283</v>
      </c>
      <c r="G413" s="247"/>
      <c r="H413" s="250">
        <v>593.77800000000002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6" t="s">
        <v>143</v>
      </c>
      <c r="AU413" s="256" t="s">
        <v>81</v>
      </c>
      <c r="AV413" s="14" t="s">
        <v>137</v>
      </c>
      <c r="AW413" s="14" t="s">
        <v>34</v>
      </c>
      <c r="AX413" s="14" t="s">
        <v>79</v>
      </c>
      <c r="AY413" s="256" t="s">
        <v>130</v>
      </c>
    </row>
    <row r="414" s="2" customFormat="1" ht="37.8" customHeight="1">
      <c r="A414" s="41"/>
      <c r="B414" s="42"/>
      <c r="C414" s="215" t="s">
        <v>559</v>
      </c>
      <c r="D414" s="215" t="s">
        <v>132</v>
      </c>
      <c r="E414" s="216" t="s">
        <v>895</v>
      </c>
      <c r="F414" s="217" t="s">
        <v>896</v>
      </c>
      <c r="G414" s="218" t="s">
        <v>302</v>
      </c>
      <c r="H414" s="219">
        <v>3.9380000000000002</v>
      </c>
      <c r="I414" s="220"/>
      <c r="J414" s="221">
        <f>ROUND(I414*H414,2)</f>
        <v>0</v>
      </c>
      <c r="K414" s="217" t="s">
        <v>136</v>
      </c>
      <c r="L414" s="47"/>
      <c r="M414" s="222" t="s">
        <v>28</v>
      </c>
      <c r="N414" s="223" t="s">
        <v>43</v>
      </c>
      <c r="O414" s="87"/>
      <c r="P414" s="224">
        <f>O414*H414</f>
        <v>0</v>
      </c>
      <c r="Q414" s="224">
        <v>0</v>
      </c>
      <c r="R414" s="224">
        <f>Q414*H414</f>
        <v>0</v>
      </c>
      <c r="S414" s="224">
        <v>0</v>
      </c>
      <c r="T414" s="225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26" t="s">
        <v>137</v>
      </c>
      <c r="AT414" s="226" t="s">
        <v>132</v>
      </c>
      <c r="AU414" s="226" t="s">
        <v>81</v>
      </c>
      <c r="AY414" s="20" t="s">
        <v>130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20" t="s">
        <v>79</v>
      </c>
      <c r="BK414" s="227">
        <f>ROUND(I414*H414,2)</f>
        <v>0</v>
      </c>
      <c r="BL414" s="20" t="s">
        <v>137</v>
      </c>
      <c r="BM414" s="226" t="s">
        <v>897</v>
      </c>
    </row>
    <row r="415" s="2" customFormat="1">
      <c r="A415" s="41"/>
      <c r="B415" s="42"/>
      <c r="C415" s="43"/>
      <c r="D415" s="228" t="s">
        <v>139</v>
      </c>
      <c r="E415" s="43"/>
      <c r="F415" s="229" t="s">
        <v>898</v>
      </c>
      <c r="G415" s="43"/>
      <c r="H415" s="43"/>
      <c r="I415" s="230"/>
      <c r="J415" s="43"/>
      <c r="K415" s="43"/>
      <c r="L415" s="47"/>
      <c r="M415" s="231"/>
      <c r="N415" s="232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139</v>
      </c>
      <c r="AU415" s="20" t="s">
        <v>81</v>
      </c>
    </row>
    <row r="416" s="2" customFormat="1">
      <c r="A416" s="41"/>
      <c r="B416" s="42"/>
      <c r="C416" s="43"/>
      <c r="D416" s="233" t="s">
        <v>141</v>
      </c>
      <c r="E416" s="43"/>
      <c r="F416" s="234" t="s">
        <v>899</v>
      </c>
      <c r="G416" s="43"/>
      <c r="H416" s="43"/>
      <c r="I416" s="230"/>
      <c r="J416" s="43"/>
      <c r="K416" s="43"/>
      <c r="L416" s="47"/>
      <c r="M416" s="231"/>
      <c r="N416" s="232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141</v>
      </c>
      <c r="AU416" s="20" t="s">
        <v>81</v>
      </c>
    </row>
    <row r="417" s="13" customFormat="1">
      <c r="A417" s="13"/>
      <c r="B417" s="235"/>
      <c r="C417" s="236"/>
      <c r="D417" s="228" t="s">
        <v>143</v>
      </c>
      <c r="E417" s="237" t="s">
        <v>28</v>
      </c>
      <c r="F417" s="238" t="s">
        <v>900</v>
      </c>
      <c r="G417" s="236"/>
      <c r="H417" s="239">
        <v>3.9380000000000002</v>
      </c>
      <c r="I417" s="240"/>
      <c r="J417" s="236"/>
      <c r="K417" s="236"/>
      <c r="L417" s="241"/>
      <c r="M417" s="242"/>
      <c r="N417" s="243"/>
      <c r="O417" s="243"/>
      <c r="P417" s="243"/>
      <c r="Q417" s="243"/>
      <c r="R417" s="243"/>
      <c r="S417" s="243"/>
      <c r="T417" s="24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5" t="s">
        <v>143</v>
      </c>
      <c r="AU417" s="245" t="s">
        <v>81</v>
      </c>
      <c r="AV417" s="13" t="s">
        <v>81</v>
      </c>
      <c r="AW417" s="13" t="s">
        <v>34</v>
      </c>
      <c r="AX417" s="13" t="s">
        <v>72</v>
      </c>
      <c r="AY417" s="245" t="s">
        <v>130</v>
      </c>
    </row>
    <row r="418" s="14" customFormat="1">
      <c r="A418" s="14"/>
      <c r="B418" s="246"/>
      <c r="C418" s="247"/>
      <c r="D418" s="228" t="s">
        <v>143</v>
      </c>
      <c r="E418" s="248" t="s">
        <v>28</v>
      </c>
      <c r="F418" s="249" t="s">
        <v>283</v>
      </c>
      <c r="G418" s="247"/>
      <c r="H418" s="250">
        <v>3.9380000000000002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6" t="s">
        <v>143</v>
      </c>
      <c r="AU418" s="256" t="s">
        <v>81</v>
      </c>
      <c r="AV418" s="14" t="s">
        <v>137</v>
      </c>
      <c r="AW418" s="14" t="s">
        <v>34</v>
      </c>
      <c r="AX418" s="14" t="s">
        <v>79</v>
      </c>
      <c r="AY418" s="256" t="s">
        <v>130</v>
      </c>
    </row>
    <row r="419" s="2" customFormat="1" ht="44.25" customHeight="1">
      <c r="A419" s="41"/>
      <c r="B419" s="42"/>
      <c r="C419" s="215" t="s">
        <v>563</v>
      </c>
      <c r="D419" s="215" t="s">
        <v>132</v>
      </c>
      <c r="E419" s="216" t="s">
        <v>665</v>
      </c>
      <c r="F419" s="217" t="s">
        <v>666</v>
      </c>
      <c r="G419" s="218" t="s">
        <v>302</v>
      </c>
      <c r="H419" s="219">
        <v>42.415999999999997</v>
      </c>
      <c r="I419" s="220"/>
      <c r="J419" s="221">
        <f>ROUND(I419*H419,2)</f>
        <v>0</v>
      </c>
      <c r="K419" s="217" t="s">
        <v>136</v>
      </c>
      <c r="L419" s="47"/>
      <c r="M419" s="222" t="s">
        <v>28</v>
      </c>
      <c r="N419" s="223" t="s">
        <v>43</v>
      </c>
      <c r="O419" s="87"/>
      <c r="P419" s="224">
        <f>O419*H419</f>
        <v>0</v>
      </c>
      <c r="Q419" s="224">
        <v>0</v>
      </c>
      <c r="R419" s="224">
        <f>Q419*H419</f>
        <v>0</v>
      </c>
      <c r="S419" s="224">
        <v>0</v>
      </c>
      <c r="T419" s="225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6" t="s">
        <v>137</v>
      </c>
      <c r="AT419" s="226" t="s">
        <v>132</v>
      </c>
      <c r="AU419" s="226" t="s">
        <v>81</v>
      </c>
      <c r="AY419" s="20" t="s">
        <v>130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20" t="s">
        <v>79</v>
      </c>
      <c r="BK419" s="227">
        <f>ROUND(I419*H419,2)</f>
        <v>0</v>
      </c>
      <c r="BL419" s="20" t="s">
        <v>137</v>
      </c>
      <c r="BM419" s="226" t="s">
        <v>901</v>
      </c>
    </row>
    <row r="420" s="2" customFormat="1">
      <c r="A420" s="41"/>
      <c r="B420" s="42"/>
      <c r="C420" s="43"/>
      <c r="D420" s="228" t="s">
        <v>139</v>
      </c>
      <c r="E420" s="43"/>
      <c r="F420" s="229" t="s">
        <v>304</v>
      </c>
      <c r="G420" s="43"/>
      <c r="H420" s="43"/>
      <c r="I420" s="230"/>
      <c r="J420" s="43"/>
      <c r="K420" s="43"/>
      <c r="L420" s="47"/>
      <c r="M420" s="231"/>
      <c r="N420" s="232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139</v>
      </c>
      <c r="AU420" s="20" t="s">
        <v>81</v>
      </c>
    </row>
    <row r="421" s="2" customFormat="1">
      <c r="A421" s="41"/>
      <c r="B421" s="42"/>
      <c r="C421" s="43"/>
      <c r="D421" s="233" t="s">
        <v>141</v>
      </c>
      <c r="E421" s="43"/>
      <c r="F421" s="234" t="s">
        <v>668</v>
      </c>
      <c r="G421" s="43"/>
      <c r="H421" s="43"/>
      <c r="I421" s="230"/>
      <c r="J421" s="43"/>
      <c r="K421" s="43"/>
      <c r="L421" s="47"/>
      <c r="M421" s="231"/>
      <c r="N421" s="232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141</v>
      </c>
      <c r="AU421" s="20" t="s">
        <v>81</v>
      </c>
    </row>
    <row r="422" s="13" customFormat="1">
      <c r="A422" s="13"/>
      <c r="B422" s="235"/>
      <c r="C422" s="236"/>
      <c r="D422" s="228" t="s">
        <v>143</v>
      </c>
      <c r="E422" s="237" t="s">
        <v>28</v>
      </c>
      <c r="F422" s="238" t="s">
        <v>902</v>
      </c>
      <c r="G422" s="236"/>
      <c r="H422" s="239">
        <v>42.415999999999997</v>
      </c>
      <c r="I422" s="240"/>
      <c r="J422" s="236"/>
      <c r="K422" s="236"/>
      <c r="L422" s="241"/>
      <c r="M422" s="242"/>
      <c r="N422" s="243"/>
      <c r="O422" s="243"/>
      <c r="P422" s="243"/>
      <c r="Q422" s="243"/>
      <c r="R422" s="243"/>
      <c r="S422" s="243"/>
      <c r="T422" s="24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5" t="s">
        <v>143</v>
      </c>
      <c r="AU422" s="245" t="s">
        <v>81</v>
      </c>
      <c r="AV422" s="13" t="s">
        <v>81</v>
      </c>
      <c r="AW422" s="13" t="s">
        <v>34</v>
      </c>
      <c r="AX422" s="13" t="s">
        <v>72</v>
      </c>
      <c r="AY422" s="245" t="s">
        <v>130</v>
      </c>
    </row>
    <row r="423" s="14" customFormat="1">
      <c r="A423" s="14"/>
      <c r="B423" s="246"/>
      <c r="C423" s="247"/>
      <c r="D423" s="228" t="s">
        <v>143</v>
      </c>
      <c r="E423" s="248" t="s">
        <v>28</v>
      </c>
      <c r="F423" s="249" t="s">
        <v>283</v>
      </c>
      <c r="G423" s="247"/>
      <c r="H423" s="250">
        <v>42.415999999999997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6" t="s">
        <v>143</v>
      </c>
      <c r="AU423" s="256" t="s">
        <v>81</v>
      </c>
      <c r="AV423" s="14" t="s">
        <v>137</v>
      </c>
      <c r="AW423" s="14" t="s">
        <v>34</v>
      </c>
      <c r="AX423" s="14" t="s">
        <v>79</v>
      </c>
      <c r="AY423" s="256" t="s">
        <v>130</v>
      </c>
    </row>
    <row r="424" s="2" customFormat="1" ht="44.25" customHeight="1">
      <c r="A424" s="41"/>
      <c r="B424" s="42"/>
      <c r="C424" s="215" t="s">
        <v>567</v>
      </c>
      <c r="D424" s="215" t="s">
        <v>132</v>
      </c>
      <c r="E424" s="216" t="s">
        <v>670</v>
      </c>
      <c r="F424" s="217" t="s">
        <v>671</v>
      </c>
      <c r="G424" s="218" t="s">
        <v>302</v>
      </c>
      <c r="H424" s="219">
        <v>19.931999999999999</v>
      </c>
      <c r="I424" s="220"/>
      <c r="J424" s="221">
        <f>ROUND(I424*H424,2)</f>
        <v>0</v>
      </c>
      <c r="K424" s="217" t="s">
        <v>136</v>
      </c>
      <c r="L424" s="47"/>
      <c r="M424" s="222" t="s">
        <v>28</v>
      </c>
      <c r="N424" s="223" t="s">
        <v>43</v>
      </c>
      <c r="O424" s="87"/>
      <c r="P424" s="224">
        <f>O424*H424</f>
        <v>0</v>
      </c>
      <c r="Q424" s="224">
        <v>0</v>
      </c>
      <c r="R424" s="224">
        <f>Q424*H424</f>
        <v>0</v>
      </c>
      <c r="S424" s="224">
        <v>0</v>
      </c>
      <c r="T424" s="225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26" t="s">
        <v>137</v>
      </c>
      <c r="AT424" s="226" t="s">
        <v>132</v>
      </c>
      <c r="AU424" s="226" t="s">
        <v>81</v>
      </c>
      <c r="AY424" s="20" t="s">
        <v>130</v>
      </c>
      <c r="BE424" s="227">
        <f>IF(N424="základní",J424,0)</f>
        <v>0</v>
      </c>
      <c r="BF424" s="227">
        <f>IF(N424="snížená",J424,0)</f>
        <v>0</v>
      </c>
      <c r="BG424" s="227">
        <f>IF(N424="zákl. přenesená",J424,0)</f>
        <v>0</v>
      </c>
      <c r="BH424" s="227">
        <f>IF(N424="sníž. přenesená",J424,0)</f>
        <v>0</v>
      </c>
      <c r="BI424" s="227">
        <f>IF(N424="nulová",J424,0)</f>
        <v>0</v>
      </c>
      <c r="BJ424" s="20" t="s">
        <v>79</v>
      </c>
      <c r="BK424" s="227">
        <f>ROUND(I424*H424,2)</f>
        <v>0</v>
      </c>
      <c r="BL424" s="20" t="s">
        <v>137</v>
      </c>
      <c r="BM424" s="226" t="s">
        <v>903</v>
      </c>
    </row>
    <row r="425" s="2" customFormat="1">
      <c r="A425" s="41"/>
      <c r="B425" s="42"/>
      <c r="C425" s="43"/>
      <c r="D425" s="228" t="s">
        <v>139</v>
      </c>
      <c r="E425" s="43"/>
      <c r="F425" s="229" t="s">
        <v>673</v>
      </c>
      <c r="G425" s="43"/>
      <c r="H425" s="43"/>
      <c r="I425" s="230"/>
      <c r="J425" s="43"/>
      <c r="K425" s="43"/>
      <c r="L425" s="47"/>
      <c r="M425" s="231"/>
      <c r="N425" s="232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139</v>
      </c>
      <c r="AU425" s="20" t="s">
        <v>81</v>
      </c>
    </row>
    <row r="426" s="2" customFormat="1">
      <c r="A426" s="41"/>
      <c r="B426" s="42"/>
      <c r="C426" s="43"/>
      <c r="D426" s="233" t="s">
        <v>141</v>
      </c>
      <c r="E426" s="43"/>
      <c r="F426" s="234" t="s">
        <v>674</v>
      </c>
      <c r="G426" s="43"/>
      <c r="H426" s="43"/>
      <c r="I426" s="230"/>
      <c r="J426" s="43"/>
      <c r="K426" s="43"/>
      <c r="L426" s="47"/>
      <c r="M426" s="231"/>
      <c r="N426" s="232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141</v>
      </c>
      <c r="AU426" s="20" t="s">
        <v>81</v>
      </c>
    </row>
    <row r="427" s="13" customFormat="1">
      <c r="A427" s="13"/>
      <c r="B427" s="235"/>
      <c r="C427" s="236"/>
      <c r="D427" s="228" t="s">
        <v>143</v>
      </c>
      <c r="E427" s="237" t="s">
        <v>28</v>
      </c>
      <c r="F427" s="238" t="s">
        <v>904</v>
      </c>
      <c r="G427" s="236"/>
      <c r="H427" s="239">
        <v>19.931999999999999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5" t="s">
        <v>143</v>
      </c>
      <c r="AU427" s="245" t="s">
        <v>81</v>
      </c>
      <c r="AV427" s="13" t="s">
        <v>81</v>
      </c>
      <c r="AW427" s="13" t="s">
        <v>34</v>
      </c>
      <c r="AX427" s="13" t="s">
        <v>72</v>
      </c>
      <c r="AY427" s="245" t="s">
        <v>130</v>
      </c>
    </row>
    <row r="428" s="14" customFormat="1">
      <c r="A428" s="14"/>
      <c r="B428" s="246"/>
      <c r="C428" s="247"/>
      <c r="D428" s="228" t="s">
        <v>143</v>
      </c>
      <c r="E428" s="248" t="s">
        <v>28</v>
      </c>
      <c r="F428" s="249" t="s">
        <v>283</v>
      </c>
      <c r="G428" s="247"/>
      <c r="H428" s="250">
        <v>19.931999999999999</v>
      </c>
      <c r="I428" s="251"/>
      <c r="J428" s="247"/>
      <c r="K428" s="247"/>
      <c r="L428" s="252"/>
      <c r="M428" s="253"/>
      <c r="N428" s="254"/>
      <c r="O428" s="254"/>
      <c r="P428" s="254"/>
      <c r="Q428" s="254"/>
      <c r="R428" s="254"/>
      <c r="S428" s="254"/>
      <c r="T428" s="25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6" t="s">
        <v>143</v>
      </c>
      <c r="AU428" s="256" t="s">
        <v>81</v>
      </c>
      <c r="AV428" s="14" t="s">
        <v>137</v>
      </c>
      <c r="AW428" s="14" t="s">
        <v>34</v>
      </c>
      <c r="AX428" s="14" t="s">
        <v>79</v>
      </c>
      <c r="AY428" s="256" t="s">
        <v>130</v>
      </c>
    </row>
    <row r="429" s="12" customFormat="1" ht="22.8" customHeight="1">
      <c r="A429" s="12"/>
      <c r="B429" s="199"/>
      <c r="C429" s="200"/>
      <c r="D429" s="201" t="s">
        <v>71</v>
      </c>
      <c r="E429" s="213" t="s">
        <v>676</v>
      </c>
      <c r="F429" s="213" t="s">
        <v>677</v>
      </c>
      <c r="G429" s="200"/>
      <c r="H429" s="200"/>
      <c r="I429" s="203"/>
      <c r="J429" s="214">
        <f>BK429</f>
        <v>0</v>
      </c>
      <c r="K429" s="200"/>
      <c r="L429" s="205"/>
      <c r="M429" s="206"/>
      <c r="N429" s="207"/>
      <c r="O429" s="207"/>
      <c r="P429" s="208">
        <f>SUM(P430:P432)</f>
        <v>0</v>
      </c>
      <c r="Q429" s="207"/>
      <c r="R429" s="208">
        <f>SUM(R430:R432)</f>
        <v>0</v>
      </c>
      <c r="S429" s="207"/>
      <c r="T429" s="209">
        <f>SUM(T430:T432)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0" t="s">
        <v>79</v>
      </c>
      <c r="AT429" s="211" t="s">
        <v>71</v>
      </c>
      <c r="AU429" s="211" t="s">
        <v>79</v>
      </c>
      <c r="AY429" s="210" t="s">
        <v>130</v>
      </c>
      <c r="BK429" s="212">
        <f>SUM(BK430:BK432)</f>
        <v>0</v>
      </c>
    </row>
    <row r="430" s="2" customFormat="1" ht="24.15" customHeight="1">
      <c r="A430" s="41"/>
      <c r="B430" s="42"/>
      <c r="C430" s="215" t="s">
        <v>571</v>
      </c>
      <c r="D430" s="215" t="s">
        <v>132</v>
      </c>
      <c r="E430" s="216" t="s">
        <v>679</v>
      </c>
      <c r="F430" s="217" t="s">
        <v>680</v>
      </c>
      <c r="G430" s="218" t="s">
        <v>302</v>
      </c>
      <c r="H430" s="219">
        <v>516.65800000000002</v>
      </c>
      <c r="I430" s="220"/>
      <c r="J430" s="221">
        <f>ROUND(I430*H430,2)</f>
        <v>0</v>
      </c>
      <c r="K430" s="217" t="s">
        <v>136</v>
      </c>
      <c r="L430" s="47"/>
      <c r="M430" s="222" t="s">
        <v>28</v>
      </c>
      <c r="N430" s="223" t="s">
        <v>43</v>
      </c>
      <c r="O430" s="87"/>
      <c r="P430" s="224">
        <f>O430*H430</f>
        <v>0</v>
      </c>
      <c r="Q430" s="224">
        <v>0</v>
      </c>
      <c r="R430" s="224">
        <f>Q430*H430</f>
        <v>0</v>
      </c>
      <c r="S430" s="224">
        <v>0</v>
      </c>
      <c r="T430" s="225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26" t="s">
        <v>137</v>
      </c>
      <c r="AT430" s="226" t="s">
        <v>132</v>
      </c>
      <c r="AU430" s="226" t="s">
        <v>81</v>
      </c>
      <c r="AY430" s="20" t="s">
        <v>130</v>
      </c>
      <c r="BE430" s="227">
        <f>IF(N430="základní",J430,0)</f>
        <v>0</v>
      </c>
      <c r="BF430" s="227">
        <f>IF(N430="snížená",J430,0)</f>
        <v>0</v>
      </c>
      <c r="BG430" s="227">
        <f>IF(N430="zákl. přenesená",J430,0)</f>
        <v>0</v>
      </c>
      <c r="BH430" s="227">
        <f>IF(N430="sníž. přenesená",J430,0)</f>
        <v>0</v>
      </c>
      <c r="BI430" s="227">
        <f>IF(N430="nulová",J430,0)</f>
        <v>0</v>
      </c>
      <c r="BJ430" s="20" t="s">
        <v>79</v>
      </c>
      <c r="BK430" s="227">
        <f>ROUND(I430*H430,2)</f>
        <v>0</v>
      </c>
      <c r="BL430" s="20" t="s">
        <v>137</v>
      </c>
      <c r="BM430" s="226" t="s">
        <v>417</v>
      </c>
    </row>
    <row r="431" s="2" customFormat="1">
      <c r="A431" s="41"/>
      <c r="B431" s="42"/>
      <c r="C431" s="43"/>
      <c r="D431" s="228" t="s">
        <v>139</v>
      </c>
      <c r="E431" s="43"/>
      <c r="F431" s="229" t="s">
        <v>682</v>
      </c>
      <c r="G431" s="43"/>
      <c r="H431" s="43"/>
      <c r="I431" s="230"/>
      <c r="J431" s="43"/>
      <c r="K431" s="43"/>
      <c r="L431" s="47"/>
      <c r="M431" s="231"/>
      <c r="N431" s="232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139</v>
      </c>
      <c r="AU431" s="20" t="s">
        <v>81</v>
      </c>
    </row>
    <row r="432" s="2" customFormat="1">
      <c r="A432" s="41"/>
      <c r="B432" s="42"/>
      <c r="C432" s="43"/>
      <c r="D432" s="233" t="s">
        <v>141</v>
      </c>
      <c r="E432" s="43"/>
      <c r="F432" s="234" t="s">
        <v>683</v>
      </c>
      <c r="G432" s="43"/>
      <c r="H432" s="43"/>
      <c r="I432" s="230"/>
      <c r="J432" s="43"/>
      <c r="K432" s="43"/>
      <c r="L432" s="47"/>
      <c r="M432" s="289"/>
      <c r="N432" s="290"/>
      <c r="O432" s="291"/>
      <c r="P432" s="291"/>
      <c r="Q432" s="291"/>
      <c r="R432" s="291"/>
      <c r="S432" s="291"/>
      <c r="T432" s="292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141</v>
      </c>
      <c r="AU432" s="20" t="s">
        <v>81</v>
      </c>
    </row>
    <row r="433" s="2" customFormat="1" ht="6.96" customHeight="1">
      <c r="A433" s="41"/>
      <c r="B433" s="62"/>
      <c r="C433" s="63"/>
      <c r="D433" s="63"/>
      <c r="E433" s="63"/>
      <c r="F433" s="63"/>
      <c r="G433" s="63"/>
      <c r="H433" s="63"/>
      <c r="I433" s="63"/>
      <c r="J433" s="63"/>
      <c r="K433" s="63"/>
      <c r="L433" s="47"/>
      <c r="M433" s="41"/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</row>
  </sheetData>
  <sheetProtection sheet="1" autoFilter="0" formatColumns="0" formatRows="0" objects="1" scenarios="1" spinCount="100000" saltValue="Be2eV4U1+VDm3QglMufHnKGLaXXaiAUdGMFPu4Wz45VxYmNgXlY7GB+Hf1gLQ+AXv9Df0UgHXi+A/vtCOMffwg==" hashValue="7hLrnA507QSnw5So4uNKUpIJgrhKzPN47wFmckvpG5SpXXMp4oNuCH8Y1cVi2dyA4RiVQUMGhZ8Oihuz/rrhiQ==" algorithmName="SHA-512" password="CC35"/>
  <autoFilter ref="C94:K4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0" r:id="rId1" display="https://podminky.urs.cz/item/CS_URS_2025_01/119001405"/>
    <hyperlink ref="F104" r:id="rId2" display="https://podminky.urs.cz/item/CS_URS_2025_01/119001412"/>
    <hyperlink ref="F108" r:id="rId3" display="https://podminky.urs.cz/item/CS_URS_2025_01/119001422"/>
    <hyperlink ref="F113" r:id="rId4" display="https://podminky.urs.cz/item/CS_URS_2025_01/121151104"/>
    <hyperlink ref="F118" r:id="rId5" display="https://podminky.urs.cz/item/CS_URS_2025_01/129001101"/>
    <hyperlink ref="F123" r:id="rId6" display="https://podminky.urs.cz/item/CS_URS_2025_01/132254204"/>
    <hyperlink ref="F127" r:id="rId7" display="https://podminky.urs.cz/item/CS_URS_2025_01/133212811"/>
    <hyperlink ref="F133" r:id="rId8" display="https://podminky.urs.cz/item/CS_URS_2025_01/151101101"/>
    <hyperlink ref="F138" r:id="rId9" display="https://podminky.urs.cz/item/CS_URS_2025_01/151101111"/>
    <hyperlink ref="F143" r:id="rId10" display="https://podminky.urs.cz/item/CS_URS_2025_01/162351104"/>
    <hyperlink ref="F151" r:id="rId11" display="https://podminky.urs.cz/item/CS_URS_2025_01/162651112"/>
    <hyperlink ref="F157" r:id="rId12" display="https://podminky.urs.cz/item/CS_URS_2025_01/167151101"/>
    <hyperlink ref="F161" r:id="rId13" display="https://podminky.urs.cz/item/CS_URS_2025_01/171201231"/>
    <hyperlink ref="F167" r:id="rId14" display="https://podminky.urs.cz/item/CS_URS_2025_01/174151101"/>
    <hyperlink ref="F185" r:id="rId15" display="https://podminky.urs.cz/item/CS_URS_2025_01/175151101"/>
    <hyperlink ref="F197" r:id="rId16" display="https://podminky.urs.cz/item/CS_URS_2025_01/181111111"/>
    <hyperlink ref="F202" r:id="rId17" display="https://podminky.urs.cz/item/CS_URS_2025_01/181311103"/>
    <hyperlink ref="F207" r:id="rId18" display="https://podminky.urs.cz/item/CS_URS_2025_01/181411131"/>
    <hyperlink ref="F216" r:id="rId19" display="https://podminky.urs.cz/item/CS_URS_2025_01/181951112"/>
    <hyperlink ref="F221" r:id="rId20" display="https://podminky.urs.cz/item/CS_URS_2025_01/183402121"/>
    <hyperlink ref="F226" r:id="rId21" display="https://podminky.urs.cz/item/CS_URS_2025_01/184813511"/>
    <hyperlink ref="F231" r:id="rId22" display="https://podminky.urs.cz/item/CS_URS_2025_01/185804312"/>
    <hyperlink ref="F238" r:id="rId23" display="https://podminky.urs.cz/item/CS_URS_2025_01/359901111"/>
    <hyperlink ref="F243" r:id="rId24" display="https://podminky.urs.cz/item/CS_URS_2025_01/359901211"/>
    <hyperlink ref="F249" r:id="rId25" display="https://podminky.urs.cz/item/CS_URS_2025_01/451573111"/>
    <hyperlink ref="F255" r:id="rId26" display="https://podminky.urs.cz/item/CS_URS_2025_01/564871011"/>
    <hyperlink ref="F259" r:id="rId27" display="https://podminky.urs.cz/item/CS_URS_2025_01/567134113"/>
    <hyperlink ref="F263" r:id="rId28" display="https://podminky.urs.cz/item/CS_URS_2025_01/577145111"/>
    <hyperlink ref="F267" r:id="rId29" display="https://podminky.urs.cz/item/CS_URS_2025_01/596211110"/>
    <hyperlink ref="F272" r:id="rId30" display="https://podminky.urs.cz/item/CS_URS_2025_01/596811120"/>
    <hyperlink ref="F278" r:id="rId31" display="https://podminky.urs.cz/item/CS_URS_2025_01/871313123"/>
    <hyperlink ref="F286" r:id="rId32" display="https://podminky.urs.cz/item/CS_URS_2025_01/871353123"/>
    <hyperlink ref="F294" r:id="rId33" display="https://podminky.urs.cz/item/CS_URS_2025_01/877310330"/>
    <hyperlink ref="F301" r:id="rId34" display="https://podminky.urs.cz/item/CS_URS_2025_01/877315211"/>
    <hyperlink ref="F309" r:id="rId35" display="https://podminky.urs.cz/item/CS_URS_2025_01/877350330"/>
    <hyperlink ref="F316" r:id="rId36" display="https://podminky.urs.cz/item/CS_URS_2025_01/894812311"/>
    <hyperlink ref="F321" r:id="rId37" display="https://podminky.urs.cz/item/CS_URS_2025_01/894812331"/>
    <hyperlink ref="F326" r:id="rId38" display="https://podminky.urs.cz/item/CS_URS_2025_01/894812339"/>
    <hyperlink ref="F330" r:id="rId39" display="https://podminky.urs.cz/item/CS_URS_2025_01/894812377"/>
    <hyperlink ref="F335" r:id="rId40" display="https://podminky.urs.cz/item/CS_URS_2025_01/899722114"/>
    <hyperlink ref="F341" r:id="rId41" display="https://podminky.urs.cz/item/CS_URS_2025_01/916131213"/>
    <hyperlink ref="F346" r:id="rId42" display="https://podminky.urs.cz/item/CS_URS_2025_01/919732211"/>
    <hyperlink ref="F351" r:id="rId43" display="https://podminky.urs.cz/item/CS_URS_2025_01/919735111"/>
    <hyperlink ref="F355" r:id="rId44" display="https://podminky.urs.cz/item/CS_URS_2025_01/979021113"/>
    <hyperlink ref="F359" r:id="rId45" display="https://podminky.urs.cz/item/CS_URS_2025_01/979051111"/>
    <hyperlink ref="F363" r:id="rId46" display="https://podminky.urs.cz/item/CS_URS_2025_01/979051121"/>
    <hyperlink ref="F368" r:id="rId47" display="https://podminky.urs.cz/item/CS_URS_2025_01/113106021"/>
    <hyperlink ref="F373" r:id="rId48" display="https://podminky.urs.cz/item/CS_URS_2025_01/113106023"/>
    <hyperlink ref="F378" r:id="rId49" display="https://podminky.urs.cz/item/CS_URS_2025_01/113107323"/>
    <hyperlink ref="F382" r:id="rId50" display="https://podminky.urs.cz/item/CS_URS_2025_01/113107442"/>
    <hyperlink ref="F387" r:id="rId51" display="https://podminky.urs.cz/item/CS_URS_2025_01/113202111"/>
    <hyperlink ref="F392" r:id="rId52" display="https://podminky.urs.cz/item/CS_URS_2025_01/997221551"/>
    <hyperlink ref="F397" r:id="rId53" display="https://podminky.urs.cz/item/CS_URS_2025_01/997221559"/>
    <hyperlink ref="F403" r:id="rId54" display="https://podminky.urs.cz/item/CS_URS_2025_01/997221561"/>
    <hyperlink ref="F409" r:id="rId55" display="https://podminky.urs.cz/item/CS_URS_2025_01/997221569"/>
    <hyperlink ref="F416" r:id="rId56" display="https://podminky.urs.cz/item/CS_URS_2025_01/997221861"/>
    <hyperlink ref="F421" r:id="rId57" display="https://podminky.urs.cz/item/CS_URS_2025_01/997221873"/>
    <hyperlink ref="F426" r:id="rId58" display="https://podminky.urs.cz/item/CS_URS_2025_01/997221875"/>
    <hyperlink ref="F432" r:id="rId59" display="https://podminky.urs.cz/item/CS_URS_2025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96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Český Brod - ulice Tuchorazská</v>
      </c>
      <c r="F7" s="145"/>
      <c r="G7" s="145"/>
      <c r="H7" s="145"/>
      <c r="L7" s="23"/>
    </row>
    <row r="8" s="1" customFormat="1" ht="12" customHeight="1">
      <c r="B8" s="23"/>
      <c r="D8" s="145" t="s">
        <v>97</v>
      </c>
      <c r="L8" s="23"/>
    </row>
    <row r="9" s="2" customFormat="1" ht="16.5" customHeight="1">
      <c r="A9" s="41"/>
      <c r="B9" s="47"/>
      <c r="C9" s="41"/>
      <c r="D9" s="41"/>
      <c r="E9" s="146" t="s">
        <v>98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99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905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29</v>
      </c>
      <c r="G14" s="41"/>
      <c r="H14" s="41"/>
      <c r="I14" s="145" t="s">
        <v>24</v>
      </c>
      <c r="J14" s="149" t="str">
        <f>'Rekapitulace stavby'!AN8</f>
        <v>14. 7. 2025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 xml:space="preserve"> </v>
      </c>
      <c r="F17" s="41"/>
      <c r="G17" s="41"/>
      <c r="H17" s="41"/>
      <c r="I17" s="145" t="s">
        <v>30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 xml:space="preserve"> </v>
      </c>
      <c r="F23" s="41"/>
      <c r="G23" s="41"/>
      <c r="H23" s="41"/>
      <c r="I23" s="145" t="s">
        <v>30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30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ROUND((SUM(BE95:BE590)),  2)</f>
        <v>0</v>
      </c>
      <c r="G35" s="41"/>
      <c r="H35" s="41"/>
      <c r="I35" s="160">
        <v>0.20999999999999999</v>
      </c>
      <c r="J35" s="159">
        <f>ROUND(((SUM(BE95:BE590))*I35),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ROUND((SUM(BF95:BF590)),  2)</f>
        <v>0</v>
      </c>
      <c r="G36" s="41"/>
      <c r="H36" s="41"/>
      <c r="I36" s="160">
        <v>0.12</v>
      </c>
      <c r="J36" s="159">
        <f>ROUND(((SUM(BF95:BF590))*I36),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ROUND((SUM(BG95:BG590)),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ROUND((SUM(BH95:BH590)),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ROUND((SUM(BI95:BI590)),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101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Český Brod - ulice Tuchorazská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98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99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SO_02 - REKONSTRUKCE STÁVAJÍCÍ KANALIZACE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14. 7. 2025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102</v>
      </c>
      <c r="D61" s="174"/>
      <c r="E61" s="174"/>
      <c r="F61" s="174"/>
      <c r="G61" s="174"/>
      <c r="H61" s="174"/>
      <c r="I61" s="174"/>
      <c r="J61" s="175" t="s">
        <v>103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104</v>
      </c>
    </row>
    <row r="64" s="9" customFormat="1" ht="24.96" customHeight="1">
      <c r="A64" s="9"/>
      <c r="B64" s="177"/>
      <c r="C64" s="178"/>
      <c r="D64" s="179" t="s">
        <v>105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106</v>
      </c>
      <c r="E65" s="185"/>
      <c r="F65" s="185"/>
      <c r="G65" s="185"/>
      <c r="H65" s="185"/>
      <c r="I65" s="185"/>
      <c r="J65" s="186">
        <f>J97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107</v>
      </c>
      <c r="E66" s="185"/>
      <c r="F66" s="185"/>
      <c r="G66" s="185"/>
      <c r="H66" s="185"/>
      <c r="I66" s="185"/>
      <c r="J66" s="186">
        <f>J252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108</v>
      </c>
      <c r="E67" s="185"/>
      <c r="F67" s="185"/>
      <c r="G67" s="185"/>
      <c r="H67" s="185"/>
      <c r="I67" s="185"/>
      <c r="J67" s="186">
        <f>J263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109</v>
      </c>
      <c r="E68" s="185"/>
      <c r="F68" s="185"/>
      <c r="G68" s="185"/>
      <c r="H68" s="185"/>
      <c r="I68" s="185"/>
      <c r="J68" s="186">
        <f>J269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906</v>
      </c>
      <c r="E69" s="185"/>
      <c r="F69" s="185"/>
      <c r="G69" s="185"/>
      <c r="H69" s="185"/>
      <c r="I69" s="185"/>
      <c r="J69" s="186">
        <f>J289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111</v>
      </c>
      <c r="E70" s="185"/>
      <c r="F70" s="185"/>
      <c r="G70" s="185"/>
      <c r="H70" s="185"/>
      <c r="I70" s="185"/>
      <c r="J70" s="186">
        <f>J500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3"/>
      <c r="C71" s="128"/>
      <c r="D71" s="184" t="s">
        <v>112</v>
      </c>
      <c r="E71" s="185"/>
      <c r="F71" s="185"/>
      <c r="G71" s="185"/>
      <c r="H71" s="185"/>
      <c r="I71" s="185"/>
      <c r="J71" s="186">
        <f>J523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113</v>
      </c>
      <c r="E72" s="185"/>
      <c r="F72" s="185"/>
      <c r="G72" s="185"/>
      <c r="H72" s="185"/>
      <c r="I72" s="185"/>
      <c r="J72" s="186">
        <f>J547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114</v>
      </c>
      <c r="E73" s="185"/>
      <c r="F73" s="185"/>
      <c r="G73" s="185"/>
      <c r="H73" s="185"/>
      <c r="I73" s="185"/>
      <c r="J73" s="186">
        <f>J587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115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Český Brod - ulice Tuchorazská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97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98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99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SO_02 - REKONSTRUKCE STÁVAJÍCÍ KANALIZACE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F14</f>
        <v xml:space="preserve"> </v>
      </c>
      <c r="G89" s="43"/>
      <c r="H89" s="43"/>
      <c r="I89" s="35" t="s">
        <v>24</v>
      </c>
      <c r="J89" s="75" t="str">
        <f>IF(J14="","",J14)</f>
        <v>14. 7. 2025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E17</f>
        <v xml:space="preserve"> </v>
      </c>
      <c r="G91" s="43"/>
      <c r="H91" s="43"/>
      <c r="I91" s="35" t="s">
        <v>33</v>
      </c>
      <c r="J91" s="39" t="str">
        <f>E23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IF(E20="","",E20)</f>
        <v>Vyplň údaj</v>
      </c>
      <c r="G92" s="43"/>
      <c r="H92" s="43"/>
      <c r="I92" s="35" t="s">
        <v>35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116</v>
      </c>
      <c r="D94" s="191" t="s">
        <v>57</v>
      </c>
      <c r="E94" s="191" t="s">
        <v>53</v>
      </c>
      <c r="F94" s="191" t="s">
        <v>54</v>
      </c>
      <c r="G94" s="191" t="s">
        <v>117</v>
      </c>
      <c r="H94" s="191" t="s">
        <v>118</v>
      </c>
      <c r="I94" s="191" t="s">
        <v>119</v>
      </c>
      <c r="J94" s="191" t="s">
        <v>103</v>
      </c>
      <c r="K94" s="192" t="s">
        <v>120</v>
      </c>
      <c r="L94" s="193"/>
      <c r="M94" s="95" t="s">
        <v>28</v>
      </c>
      <c r="N94" s="96" t="s">
        <v>42</v>
      </c>
      <c r="O94" s="96" t="s">
        <v>121</v>
      </c>
      <c r="P94" s="96" t="s">
        <v>122</v>
      </c>
      <c r="Q94" s="96" t="s">
        <v>123</v>
      </c>
      <c r="R94" s="96" t="s">
        <v>124</v>
      </c>
      <c r="S94" s="96" t="s">
        <v>125</v>
      </c>
      <c r="T94" s="97" t="s">
        <v>126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127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</f>
        <v>0</v>
      </c>
      <c r="Q95" s="99"/>
      <c r="R95" s="196">
        <f>R96</f>
        <v>777.64168198999994</v>
      </c>
      <c r="S95" s="99"/>
      <c r="T95" s="197">
        <f>T96</f>
        <v>217.54320000000001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71</v>
      </c>
      <c r="AU95" s="20" t="s">
        <v>104</v>
      </c>
      <c r="BK95" s="198">
        <f>BK96</f>
        <v>0</v>
      </c>
    </row>
    <row r="96" s="12" customFormat="1" ht="25.92" customHeight="1">
      <c r="A96" s="12"/>
      <c r="B96" s="199"/>
      <c r="C96" s="200"/>
      <c r="D96" s="201" t="s">
        <v>71</v>
      </c>
      <c r="E96" s="202" t="s">
        <v>128</v>
      </c>
      <c r="F96" s="202" t="s">
        <v>129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P97+P252+P263+P269+P289+P500+P547+P587</f>
        <v>0</v>
      </c>
      <c r="Q96" s="207"/>
      <c r="R96" s="208">
        <f>R97+R252+R263+R269+R289+R500+R547+R587</f>
        <v>777.64168198999994</v>
      </c>
      <c r="S96" s="207"/>
      <c r="T96" s="209">
        <f>T97+T252+T263+T269+T289+T500+T547+T587</f>
        <v>217.54320000000001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72</v>
      </c>
      <c r="AY96" s="210" t="s">
        <v>130</v>
      </c>
      <c r="BK96" s="212">
        <f>BK97+BK252+BK263+BK269+BK289+BK500+BK547+BK587</f>
        <v>0</v>
      </c>
    </row>
    <row r="97" s="12" customFormat="1" ht="22.8" customHeight="1">
      <c r="A97" s="12"/>
      <c r="B97" s="199"/>
      <c r="C97" s="200"/>
      <c r="D97" s="201" t="s">
        <v>71</v>
      </c>
      <c r="E97" s="213" t="s">
        <v>79</v>
      </c>
      <c r="F97" s="213" t="s">
        <v>131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SUM(P98:P251)</f>
        <v>0</v>
      </c>
      <c r="Q97" s="207"/>
      <c r="R97" s="208">
        <f>SUM(R98:R251)</f>
        <v>701.00171849999992</v>
      </c>
      <c r="S97" s="207"/>
      <c r="T97" s="209">
        <f>SUM(T98:T251)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79</v>
      </c>
      <c r="AY97" s="210" t="s">
        <v>130</v>
      </c>
      <c r="BK97" s="212">
        <f>SUM(BK98:BK251)</f>
        <v>0</v>
      </c>
    </row>
    <row r="98" s="2" customFormat="1" ht="24.15" customHeight="1">
      <c r="A98" s="41"/>
      <c r="B98" s="42"/>
      <c r="C98" s="215" t="s">
        <v>79</v>
      </c>
      <c r="D98" s="215" t="s">
        <v>132</v>
      </c>
      <c r="E98" s="216" t="s">
        <v>150</v>
      </c>
      <c r="F98" s="217" t="s">
        <v>151</v>
      </c>
      <c r="G98" s="218" t="s">
        <v>152</v>
      </c>
      <c r="H98" s="219">
        <v>200</v>
      </c>
      <c r="I98" s="220"/>
      <c r="J98" s="221">
        <f>ROUND(I98*H98,2)</f>
        <v>0</v>
      </c>
      <c r="K98" s="217" t="s">
        <v>136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3.0000000000000001E-05</v>
      </c>
      <c r="R98" s="224">
        <f>Q98*H98</f>
        <v>0.0060000000000000001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137</v>
      </c>
      <c r="AT98" s="226" t="s">
        <v>132</v>
      </c>
      <c r="AU98" s="226" t="s">
        <v>81</v>
      </c>
      <c r="AY98" s="20" t="s">
        <v>130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137</v>
      </c>
      <c r="BM98" s="226" t="s">
        <v>907</v>
      </c>
    </row>
    <row r="99" s="2" customFormat="1">
      <c r="A99" s="41"/>
      <c r="B99" s="42"/>
      <c r="C99" s="43"/>
      <c r="D99" s="228" t="s">
        <v>139</v>
      </c>
      <c r="E99" s="43"/>
      <c r="F99" s="229" t="s">
        <v>154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139</v>
      </c>
      <c r="AU99" s="20" t="s">
        <v>81</v>
      </c>
    </row>
    <row r="100" s="2" customFormat="1">
      <c r="A100" s="41"/>
      <c r="B100" s="42"/>
      <c r="C100" s="43"/>
      <c r="D100" s="233" t="s">
        <v>141</v>
      </c>
      <c r="E100" s="43"/>
      <c r="F100" s="234" t="s">
        <v>155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141</v>
      </c>
      <c r="AU100" s="20" t="s">
        <v>81</v>
      </c>
    </row>
    <row r="101" s="13" customFormat="1">
      <c r="A101" s="13"/>
      <c r="B101" s="235"/>
      <c r="C101" s="236"/>
      <c r="D101" s="228" t="s">
        <v>143</v>
      </c>
      <c r="E101" s="237" t="s">
        <v>28</v>
      </c>
      <c r="F101" s="238" t="s">
        <v>908</v>
      </c>
      <c r="G101" s="236"/>
      <c r="H101" s="239">
        <v>200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143</v>
      </c>
      <c r="AU101" s="245" t="s">
        <v>81</v>
      </c>
      <c r="AV101" s="13" t="s">
        <v>81</v>
      </c>
      <c r="AW101" s="13" t="s">
        <v>34</v>
      </c>
      <c r="AX101" s="13" t="s">
        <v>79</v>
      </c>
      <c r="AY101" s="245" t="s">
        <v>130</v>
      </c>
    </row>
    <row r="102" s="2" customFormat="1" ht="24.15" customHeight="1">
      <c r="A102" s="41"/>
      <c r="B102" s="42"/>
      <c r="C102" s="215" t="s">
        <v>81</v>
      </c>
      <c r="D102" s="215" t="s">
        <v>132</v>
      </c>
      <c r="E102" s="216" t="s">
        <v>157</v>
      </c>
      <c r="F102" s="217" t="s">
        <v>158</v>
      </c>
      <c r="G102" s="218" t="s">
        <v>159</v>
      </c>
      <c r="H102" s="219">
        <v>20</v>
      </c>
      <c r="I102" s="220"/>
      <c r="J102" s="221">
        <f>ROUND(I102*H102,2)</f>
        <v>0</v>
      </c>
      <c r="K102" s="217" t="s">
        <v>136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137</v>
      </c>
      <c r="AT102" s="226" t="s">
        <v>132</v>
      </c>
      <c r="AU102" s="226" t="s">
        <v>81</v>
      </c>
      <c r="AY102" s="20" t="s">
        <v>130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137</v>
      </c>
      <c r="BM102" s="226" t="s">
        <v>909</v>
      </c>
    </row>
    <row r="103" s="2" customFormat="1">
      <c r="A103" s="41"/>
      <c r="B103" s="42"/>
      <c r="C103" s="43"/>
      <c r="D103" s="228" t="s">
        <v>139</v>
      </c>
      <c r="E103" s="43"/>
      <c r="F103" s="229" t="s">
        <v>161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139</v>
      </c>
      <c r="AU103" s="20" t="s">
        <v>81</v>
      </c>
    </row>
    <row r="104" s="2" customFormat="1">
      <c r="A104" s="41"/>
      <c r="B104" s="42"/>
      <c r="C104" s="43"/>
      <c r="D104" s="233" t="s">
        <v>141</v>
      </c>
      <c r="E104" s="43"/>
      <c r="F104" s="234" t="s">
        <v>162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141</v>
      </c>
      <c r="AU104" s="20" t="s">
        <v>81</v>
      </c>
    </row>
    <row r="105" s="13" customFormat="1">
      <c r="A105" s="13"/>
      <c r="B105" s="235"/>
      <c r="C105" s="236"/>
      <c r="D105" s="228" t="s">
        <v>143</v>
      </c>
      <c r="E105" s="237" t="s">
        <v>28</v>
      </c>
      <c r="F105" s="238" t="s">
        <v>910</v>
      </c>
      <c r="G105" s="236"/>
      <c r="H105" s="239">
        <v>20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143</v>
      </c>
      <c r="AU105" s="245" t="s">
        <v>81</v>
      </c>
      <c r="AV105" s="13" t="s">
        <v>81</v>
      </c>
      <c r="AW105" s="13" t="s">
        <v>34</v>
      </c>
      <c r="AX105" s="13" t="s">
        <v>79</v>
      </c>
      <c r="AY105" s="245" t="s">
        <v>130</v>
      </c>
    </row>
    <row r="106" s="2" customFormat="1" ht="16.5" customHeight="1">
      <c r="A106" s="41"/>
      <c r="B106" s="42"/>
      <c r="C106" s="215" t="s">
        <v>149</v>
      </c>
      <c r="D106" s="215" t="s">
        <v>132</v>
      </c>
      <c r="E106" s="216" t="s">
        <v>165</v>
      </c>
      <c r="F106" s="217" t="s">
        <v>166</v>
      </c>
      <c r="G106" s="218" t="s">
        <v>167</v>
      </c>
      <c r="H106" s="219">
        <v>46.200000000000003</v>
      </c>
      <c r="I106" s="220"/>
      <c r="J106" s="221">
        <f>ROUND(I106*H106,2)</f>
        <v>0</v>
      </c>
      <c r="K106" s="217" t="s">
        <v>136</v>
      </c>
      <c r="L106" s="47"/>
      <c r="M106" s="222" t="s">
        <v>28</v>
      </c>
      <c r="N106" s="223" t="s">
        <v>43</v>
      </c>
      <c r="O106" s="87"/>
      <c r="P106" s="224">
        <f>O106*H106</f>
        <v>0</v>
      </c>
      <c r="Q106" s="224">
        <v>0.036900000000000002</v>
      </c>
      <c r="R106" s="224">
        <f>Q106*H106</f>
        <v>1.7047800000000002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137</v>
      </c>
      <c r="AT106" s="226" t="s">
        <v>132</v>
      </c>
      <c r="AU106" s="226" t="s">
        <v>81</v>
      </c>
      <c r="AY106" s="20" t="s">
        <v>130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137</v>
      </c>
      <c r="BM106" s="226" t="s">
        <v>186</v>
      </c>
    </row>
    <row r="107" s="2" customFormat="1">
      <c r="A107" s="41"/>
      <c r="B107" s="42"/>
      <c r="C107" s="43"/>
      <c r="D107" s="228" t="s">
        <v>139</v>
      </c>
      <c r="E107" s="43"/>
      <c r="F107" s="229" t="s">
        <v>169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139</v>
      </c>
      <c r="AU107" s="20" t="s">
        <v>81</v>
      </c>
    </row>
    <row r="108" s="2" customFormat="1">
      <c r="A108" s="41"/>
      <c r="B108" s="42"/>
      <c r="C108" s="43"/>
      <c r="D108" s="233" t="s">
        <v>141</v>
      </c>
      <c r="E108" s="43"/>
      <c r="F108" s="234" t="s">
        <v>170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141</v>
      </c>
      <c r="AU108" s="20" t="s">
        <v>81</v>
      </c>
    </row>
    <row r="109" s="13" customFormat="1">
      <c r="A109" s="13"/>
      <c r="B109" s="235"/>
      <c r="C109" s="236"/>
      <c r="D109" s="228" t="s">
        <v>143</v>
      </c>
      <c r="E109" s="237" t="s">
        <v>28</v>
      </c>
      <c r="F109" s="238" t="s">
        <v>911</v>
      </c>
      <c r="G109" s="236"/>
      <c r="H109" s="239">
        <v>46.200000000000003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143</v>
      </c>
      <c r="AU109" s="245" t="s">
        <v>81</v>
      </c>
      <c r="AV109" s="13" t="s">
        <v>81</v>
      </c>
      <c r="AW109" s="13" t="s">
        <v>34</v>
      </c>
      <c r="AX109" s="13" t="s">
        <v>72</v>
      </c>
      <c r="AY109" s="245" t="s">
        <v>130</v>
      </c>
    </row>
    <row r="110" s="14" customFormat="1">
      <c r="A110" s="14"/>
      <c r="B110" s="246"/>
      <c r="C110" s="247"/>
      <c r="D110" s="228" t="s">
        <v>143</v>
      </c>
      <c r="E110" s="248" t="s">
        <v>28</v>
      </c>
      <c r="F110" s="249" t="s">
        <v>172</v>
      </c>
      <c r="G110" s="247"/>
      <c r="H110" s="250">
        <v>46.200000000000003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143</v>
      </c>
      <c r="AU110" s="256" t="s">
        <v>81</v>
      </c>
      <c r="AV110" s="14" t="s">
        <v>137</v>
      </c>
      <c r="AW110" s="14" t="s">
        <v>34</v>
      </c>
      <c r="AX110" s="14" t="s">
        <v>79</v>
      </c>
      <c r="AY110" s="256" t="s">
        <v>130</v>
      </c>
    </row>
    <row r="111" s="2" customFormat="1" ht="24.15" customHeight="1">
      <c r="A111" s="41"/>
      <c r="B111" s="42"/>
      <c r="C111" s="215" t="s">
        <v>137</v>
      </c>
      <c r="D111" s="215" t="s">
        <v>132</v>
      </c>
      <c r="E111" s="216" t="s">
        <v>180</v>
      </c>
      <c r="F111" s="217" t="s">
        <v>181</v>
      </c>
      <c r="G111" s="218" t="s">
        <v>167</v>
      </c>
      <c r="H111" s="219">
        <v>54.600000000000001</v>
      </c>
      <c r="I111" s="220"/>
      <c r="J111" s="221">
        <f>ROUND(I111*H111,2)</f>
        <v>0</v>
      </c>
      <c r="K111" s="217" t="s">
        <v>136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0.06053</v>
      </c>
      <c r="R111" s="224">
        <f>Q111*H111</f>
        <v>3.3049379999999999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137</v>
      </c>
      <c r="AT111" s="226" t="s">
        <v>132</v>
      </c>
      <c r="AU111" s="226" t="s">
        <v>81</v>
      </c>
      <c r="AY111" s="20" t="s">
        <v>130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137</v>
      </c>
      <c r="BM111" s="226" t="s">
        <v>168</v>
      </c>
    </row>
    <row r="112" s="2" customFormat="1">
      <c r="A112" s="41"/>
      <c r="B112" s="42"/>
      <c r="C112" s="43"/>
      <c r="D112" s="228" t="s">
        <v>139</v>
      </c>
      <c r="E112" s="43"/>
      <c r="F112" s="229" t="s">
        <v>183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139</v>
      </c>
      <c r="AU112" s="20" t="s">
        <v>81</v>
      </c>
    </row>
    <row r="113" s="2" customFormat="1">
      <c r="A113" s="41"/>
      <c r="B113" s="42"/>
      <c r="C113" s="43"/>
      <c r="D113" s="233" t="s">
        <v>141</v>
      </c>
      <c r="E113" s="43"/>
      <c r="F113" s="234" t="s">
        <v>184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141</v>
      </c>
      <c r="AU113" s="20" t="s">
        <v>81</v>
      </c>
    </row>
    <row r="114" s="13" customFormat="1">
      <c r="A114" s="13"/>
      <c r="B114" s="235"/>
      <c r="C114" s="236"/>
      <c r="D114" s="228" t="s">
        <v>143</v>
      </c>
      <c r="E114" s="237" t="s">
        <v>28</v>
      </c>
      <c r="F114" s="238" t="s">
        <v>912</v>
      </c>
      <c r="G114" s="236"/>
      <c r="H114" s="239">
        <v>54.600000000000001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5" t="s">
        <v>143</v>
      </c>
      <c r="AU114" s="245" t="s">
        <v>81</v>
      </c>
      <c r="AV114" s="13" t="s">
        <v>81</v>
      </c>
      <c r="AW114" s="13" t="s">
        <v>34</v>
      </c>
      <c r="AX114" s="13" t="s">
        <v>72</v>
      </c>
      <c r="AY114" s="245" t="s">
        <v>130</v>
      </c>
    </row>
    <row r="115" s="14" customFormat="1">
      <c r="A115" s="14"/>
      <c r="B115" s="246"/>
      <c r="C115" s="247"/>
      <c r="D115" s="228" t="s">
        <v>143</v>
      </c>
      <c r="E115" s="248" t="s">
        <v>28</v>
      </c>
      <c r="F115" s="249" t="s">
        <v>172</v>
      </c>
      <c r="G115" s="247"/>
      <c r="H115" s="250">
        <v>54.600000000000001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6" t="s">
        <v>143</v>
      </c>
      <c r="AU115" s="256" t="s">
        <v>81</v>
      </c>
      <c r="AV115" s="14" t="s">
        <v>137</v>
      </c>
      <c r="AW115" s="14" t="s">
        <v>34</v>
      </c>
      <c r="AX115" s="14" t="s">
        <v>79</v>
      </c>
      <c r="AY115" s="256" t="s">
        <v>130</v>
      </c>
    </row>
    <row r="116" s="2" customFormat="1" ht="24.15" customHeight="1">
      <c r="A116" s="41"/>
      <c r="B116" s="42"/>
      <c r="C116" s="215" t="s">
        <v>164</v>
      </c>
      <c r="D116" s="215" t="s">
        <v>132</v>
      </c>
      <c r="E116" s="216" t="s">
        <v>187</v>
      </c>
      <c r="F116" s="217" t="s">
        <v>188</v>
      </c>
      <c r="G116" s="218" t="s">
        <v>189</v>
      </c>
      <c r="H116" s="219">
        <v>107.04000000000001</v>
      </c>
      <c r="I116" s="220"/>
      <c r="J116" s="221">
        <f>ROUND(I116*H116,2)</f>
        <v>0</v>
      </c>
      <c r="K116" s="217" t="s">
        <v>136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137</v>
      </c>
      <c r="AT116" s="226" t="s">
        <v>132</v>
      </c>
      <c r="AU116" s="226" t="s">
        <v>81</v>
      </c>
      <c r="AY116" s="20" t="s">
        <v>130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137</v>
      </c>
      <c r="BM116" s="226" t="s">
        <v>913</v>
      </c>
    </row>
    <row r="117" s="2" customFormat="1">
      <c r="A117" s="41"/>
      <c r="B117" s="42"/>
      <c r="C117" s="43"/>
      <c r="D117" s="228" t="s">
        <v>139</v>
      </c>
      <c r="E117" s="43"/>
      <c r="F117" s="229" t="s">
        <v>191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139</v>
      </c>
      <c r="AU117" s="20" t="s">
        <v>81</v>
      </c>
    </row>
    <row r="118" s="2" customFormat="1">
      <c r="A118" s="41"/>
      <c r="B118" s="42"/>
      <c r="C118" s="43"/>
      <c r="D118" s="233" t="s">
        <v>141</v>
      </c>
      <c r="E118" s="43"/>
      <c r="F118" s="234" t="s">
        <v>688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141</v>
      </c>
      <c r="AU118" s="20" t="s">
        <v>81</v>
      </c>
    </row>
    <row r="119" s="13" customFormat="1">
      <c r="A119" s="13"/>
      <c r="B119" s="235"/>
      <c r="C119" s="236"/>
      <c r="D119" s="228" t="s">
        <v>143</v>
      </c>
      <c r="E119" s="237" t="s">
        <v>28</v>
      </c>
      <c r="F119" s="238" t="s">
        <v>914</v>
      </c>
      <c r="G119" s="236"/>
      <c r="H119" s="239">
        <v>107.04000000000001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143</v>
      </c>
      <c r="AU119" s="245" t="s">
        <v>81</v>
      </c>
      <c r="AV119" s="13" t="s">
        <v>81</v>
      </c>
      <c r="AW119" s="13" t="s">
        <v>34</v>
      </c>
      <c r="AX119" s="13" t="s">
        <v>72</v>
      </c>
      <c r="AY119" s="245" t="s">
        <v>130</v>
      </c>
    </row>
    <row r="120" s="14" customFormat="1">
      <c r="A120" s="14"/>
      <c r="B120" s="246"/>
      <c r="C120" s="247"/>
      <c r="D120" s="228" t="s">
        <v>143</v>
      </c>
      <c r="E120" s="248" t="s">
        <v>28</v>
      </c>
      <c r="F120" s="249" t="s">
        <v>172</v>
      </c>
      <c r="G120" s="247"/>
      <c r="H120" s="250">
        <v>107.04000000000001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6" t="s">
        <v>143</v>
      </c>
      <c r="AU120" s="256" t="s">
        <v>81</v>
      </c>
      <c r="AV120" s="14" t="s">
        <v>137</v>
      </c>
      <c r="AW120" s="14" t="s">
        <v>34</v>
      </c>
      <c r="AX120" s="14" t="s">
        <v>79</v>
      </c>
      <c r="AY120" s="256" t="s">
        <v>130</v>
      </c>
    </row>
    <row r="121" s="2" customFormat="1" ht="24.15" customHeight="1">
      <c r="A121" s="41"/>
      <c r="B121" s="42"/>
      <c r="C121" s="215" t="s">
        <v>173</v>
      </c>
      <c r="D121" s="215" t="s">
        <v>132</v>
      </c>
      <c r="E121" s="216" t="s">
        <v>195</v>
      </c>
      <c r="F121" s="217" t="s">
        <v>196</v>
      </c>
      <c r="G121" s="218" t="s">
        <v>197</v>
      </c>
      <c r="H121" s="219">
        <v>151</v>
      </c>
      <c r="I121" s="220"/>
      <c r="J121" s="221">
        <f>ROUND(I121*H121,2)</f>
        <v>0</v>
      </c>
      <c r="K121" s="217" t="s">
        <v>136</v>
      </c>
      <c r="L121" s="47"/>
      <c r="M121" s="222" t="s">
        <v>28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137</v>
      </c>
      <c r="AT121" s="226" t="s">
        <v>132</v>
      </c>
      <c r="AU121" s="226" t="s">
        <v>81</v>
      </c>
      <c r="AY121" s="20" t="s">
        <v>130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137</v>
      </c>
      <c r="BM121" s="226" t="s">
        <v>182</v>
      </c>
    </row>
    <row r="122" s="2" customFormat="1">
      <c r="A122" s="41"/>
      <c r="B122" s="42"/>
      <c r="C122" s="43"/>
      <c r="D122" s="228" t="s">
        <v>139</v>
      </c>
      <c r="E122" s="43"/>
      <c r="F122" s="229" t="s">
        <v>199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139</v>
      </c>
      <c r="AU122" s="20" t="s">
        <v>81</v>
      </c>
    </row>
    <row r="123" s="2" customFormat="1">
      <c r="A123" s="41"/>
      <c r="B123" s="42"/>
      <c r="C123" s="43"/>
      <c r="D123" s="233" t="s">
        <v>141</v>
      </c>
      <c r="E123" s="43"/>
      <c r="F123" s="234" t="s">
        <v>200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141</v>
      </c>
      <c r="AU123" s="20" t="s">
        <v>81</v>
      </c>
    </row>
    <row r="124" s="13" customFormat="1">
      <c r="A124" s="13"/>
      <c r="B124" s="235"/>
      <c r="C124" s="236"/>
      <c r="D124" s="228" t="s">
        <v>143</v>
      </c>
      <c r="E124" s="237" t="s">
        <v>28</v>
      </c>
      <c r="F124" s="238" t="s">
        <v>915</v>
      </c>
      <c r="G124" s="236"/>
      <c r="H124" s="239">
        <v>47.299999999999997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143</v>
      </c>
      <c r="AU124" s="245" t="s">
        <v>81</v>
      </c>
      <c r="AV124" s="13" t="s">
        <v>81</v>
      </c>
      <c r="AW124" s="13" t="s">
        <v>34</v>
      </c>
      <c r="AX124" s="13" t="s">
        <v>72</v>
      </c>
      <c r="AY124" s="245" t="s">
        <v>130</v>
      </c>
    </row>
    <row r="125" s="13" customFormat="1">
      <c r="A125" s="13"/>
      <c r="B125" s="235"/>
      <c r="C125" s="236"/>
      <c r="D125" s="228" t="s">
        <v>143</v>
      </c>
      <c r="E125" s="237" t="s">
        <v>28</v>
      </c>
      <c r="F125" s="238" t="s">
        <v>916</v>
      </c>
      <c r="G125" s="236"/>
      <c r="H125" s="239">
        <v>103.7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143</v>
      </c>
      <c r="AU125" s="245" t="s">
        <v>81</v>
      </c>
      <c r="AV125" s="13" t="s">
        <v>81</v>
      </c>
      <c r="AW125" s="13" t="s">
        <v>34</v>
      </c>
      <c r="AX125" s="13" t="s">
        <v>72</v>
      </c>
      <c r="AY125" s="245" t="s">
        <v>130</v>
      </c>
    </row>
    <row r="126" s="14" customFormat="1">
      <c r="A126" s="14"/>
      <c r="B126" s="246"/>
      <c r="C126" s="247"/>
      <c r="D126" s="228" t="s">
        <v>143</v>
      </c>
      <c r="E126" s="248" t="s">
        <v>28</v>
      </c>
      <c r="F126" s="249" t="s">
        <v>172</v>
      </c>
      <c r="G126" s="247"/>
      <c r="H126" s="250">
        <v>151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143</v>
      </c>
      <c r="AU126" s="256" t="s">
        <v>81</v>
      </c>
      <c r="AV126" s="14" t="s">
        <v>137</v>
      </c>
      <c r="AW126" s="14" t="s">
        <v>34</v>
      </c>
      <c r="AX126" s="14" t="s">
        <v>79</v>
      </c>
      <c r="AY126" s="256" t="s">
        <v>130</v>
      </c>
    </row>
    <row r="127" s="2" customFormat="1" ht="33" customHeight="1">
      <c r="A127" s="41"/>
      <c r="B127" s="42"/>
      <c r="C127" s="215" t="s">
        <v>179</v>
      </c>
      <c r="D127" s="215" t="s">
        <v>132</v>
      </c>
      <c r="E127" s="216" t="s">
        <v>691</v>
      </c>
      <c r="F127" s="217" t="s">
        <v>692</v>
      </c>
      <c r="G127" s="218" t="s">
        <v>197</v>
      </c>
      <c r="H127" s="219">
        <v>509.67099999999999</v>
      </c>
      <c r="I127" s="220"/>
      <c r="J127" s="221">
        <f>ROUND(I127*H127,2)</f>
        <v>0</v>
      </c>
      <c r="K127" s="217" t="s">
        <v>136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137</v>
      </c>
      <c r="AT127" s="226" t="s">
        <v>132</v>
      </c>
      <c r="AU127" s="226" t="s">
        <v>81</v>
      </c>
      <c r="AY127" s="20" t="s">
        <v>130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137</v>
      </c>
      <c r="BM127" s="226" t="s">
        <v>249</v>
      </c>
    </row>
    <row r="128" s="2" customFormat="1">
      <c r="A128" s="41"/>
      <c r="B128" s="42"/>
      <c r="C128" s="43"/>
      <c r="D128" s="228" t="s">
        <v>139</v>
      </c>
      <c r="E128" s="43"/>
      <c r="F128" s="229" t="s">
        <v>694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139</v>
      </c>
      <c r="AU128" s="20" t="s">
        <v>81</v>
      </c>
    </row>
    <row r="129" s="2" customFormat="1">
      <c r="A129" s="41"/>
      <c r="B129" s="42"/>
      <c r="C129" s="43"/>
      <c r="D129" s="233" t="s">
        <v>141</v>
      </c>
      <c r="E129" s="43"/>
      <c r="F129" s="234" t="s">
        <v>695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141</v>
      </c>
      <c r="AU129" s="20" t="s">
        <v>81</v>
      </c>
    </row>
    <row r="130" s="13" customFormat="1">
      <c r="A130" s="13"/>
      <c r="B130" s="235"/>
      <c r="C130" s="236"/>
      <c r="D130" s="228" t="s">
        <v>143</v>
      </c>
      <c r="E130" s="237" t="s">
        <v>28</v>
      </c>
      <c r="F130" s="238" t="s">
        <v>917</v>
      </c>
      <c r="G130" s="236"/>
      <c r="H130" s="239">
        <v>406.65100000000001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143</v>
      </c>
      <c r="AU130" s="245" t="s">
        <v>81</v>
      </c>
      <c r="AV130" s="13" t="s">
        <v>81</v>
      </c>
      <c r="AW130" s="13" t="s">
        <v>34</v>
      </c>
      <c r="AX130" s="13" t="s">
        <v>72</v>
      </c>
      <c r="AY130" s="245" t="s">
        <v>130</v>
      </c>
    </row>
    <row r="131" s="13" customFormat="1">
      <c r="A131" s="13"/>
      <c r="B131" s="235"/>
      <c r="C131" s="236"/>
      <c r="D131" s="228" t="s">
        <v>143</v>
      </c>
      <c r="E131" s="237" t="s">
        <v>28</v>
      </c>
      <c r="F131" s="238" t="s">
        <v>918</v>
      </c>
      <c r="G131" s="236"/>
      <c r="H131" s="239">
        <v>36.549999999999997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143</v>
      </c>
      <c r="AU131" s="245" t="s">
        <v>81</v>
      </c>
      <c r="AV131" s="13" t="s">
        <v>81</v>
      </c>
      <c r="AW131" s="13" t="s">
        <v>34</v>
      </c>
      <c r="AX131" s="13" t="s">
        <v>72</v>
      </c>
      <c r="AY131" s="245" t="s">
        <v>130</v>
      </c>
    </row>
    <row r="132" s="13" customFormat="1">
      <c r="A132" s="13"/>
      <c r="B132" s="235"/>
      <c r="C132" s="236"/>
      <c r="D132" s="228" t="s">
        <v>143</v>
      </c>
      <c r="E132" s="237" t="s">
        <v>28</v>
      </c>
      <c r="F132" s="238" t="s">
        <v>919</v>
      </c>
      <c r="G132" s="236"/>
      <c r="H132" s="239">
        <v>66.469999999999999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143</v>
      </c>
      <c r="AU132" s="245" t="s">
        <v>81</v>
      </c>
      <c r="AV132" s="13" t="s">
        <v>81</v>
      </c>
      <c r="AW132" s="13" t="s">
        <v>34</v>
      </c>
      <c r="AX132" s="13" t="s">
        <v>72</v>
      </c>
      <c r="AY132" s="245" t="s">
        <v>130</v>
      </c>
    </row>
    <row r="133" s="14" customFormat="1">
      <c r="A133" s="14"/>
      <c r="B133" s="246"/>
      <c r="C133" s="247"/>
      <c r="D133" s="228" t="s">
        <v>143</v>
      </c>
      <c r="E133" s="248" t="s">
        <v>28</v>
      </c>
      <c r="F133" s="249" t="s">
        <v>172</v>
      </c>
      <c r="G133" s="247"/>
      <c r="H133" s="250">
        <v>509.67100000000005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143</v>
      </c>
      <c r="AU133" s="256" t="s">
        <v>81</v>
      </c>
      <c r="AV133" s="14" t="s">
        <v>137</v>
      </c>
      <c r="AW133" s="14" t="s">
        <v>34</v>
      </c>
      <c r="AX133" s="14" t="s">
        <v>79</v>
      </c>
      <c r="AY133" s="256" t="s">
        <v>130</v>
      </c>
    </row>
    <row r="134" s="2" customFormat="1" ht="33" customHeight="1">
      <c r="A134" s="41"/>
      <c r="B134" s="42"/>
      <c r="C134" s="215" t="s">
        <v>186</v>
      </c>
      <c r="D134" s="215" t="s">
        <v>132</v>
      </c>
      <c r="E134" s="216" t="s">
        <v>920</v>
      </c>
      <c r="F134" s="217" t="s">
        <v>921</v>
      </c>
      <c r="G134" s="218" t="s">
        <v>197</v>
      </c>
      <c r="H134" s="219">
        <v>12.449999999999999</v>
      </c>
      <c r="I134" s="220"/>
      <c r="J134" s="221">
        <f>ROUND(I134*H134,2)</f>
        <v>0</v>
      </c>
      <c r="K134" s="217" t="s">
        <v>136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137</v>
      </c>
      <c r="AT134" s="226" t="s">
        <v>132</v>
      </c>
      <c r="AU134" s="226" t="s">
        <v>81</v>
      </c>
      <c r="AY134" s="20" t="s">
        <v>130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137</v>
      </c>
      <c r="BM134" s="226" t="s">
        <v>198</v>
      </c>
    </row>
    <row r="135" s="2" customFormat="1">
      <c r="A135" s="41"/>
      <c r="B135" s="42"/>
      <c r="C135" s="43"/>
      <c r="D135" s="228" t="s">
        <v>139</v>
      </c>
      <c r="E135" s="43"/>
      <c r="F135" s="229" t="s">
        <v>922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139</v>
      </c>
      <c r="AU135" s="20" t="s">
        <v>81</v>
      </c>
    </row>
    <row r="136" s="2" customFormat="1">
      <c r="A136" s="41"/>
      <c r="B136" s="42"/>
      <c r="C136" s="43"/>
      <c r="D136" s="233" t="s">
        <v>141</v>
      </c>
      <c r="E136" s="43"/>
      <c r="F136" s="234" t="s">
        <v>923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141</v>
      </c>
      <c r="AU136" s="20" t="s">
        <v>81</v>
      </c>
    </row>
    <row r="137" s="2" customFormat="1">
      <c r="A137" s="41"/>
      <c r="B137" s="42"/>
      <c r="C137" s="43"/>
      <c r="D137" s="228" t="s">
        <v>220</v>
      </c>
      <c r="E137" s="43"/>
      <c r="F137" s="257" t="s">
        <v>924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220</v>
      </c>
      <c r="AU137" s="20" t="s">
        <v>81</v>
      </c>
    </row>
    <row r="138" s="13" customFormat="1">
      <c r="A138" s="13"/>
      <c r="B138" s="235"/>
      <c r="C138" s="236"/>
      <c r="D138" s="228" t="s">
        <v>143</v>
      </c>
      <c r="E138" s="237" t="s">
        <v>28</v>
      </c>
      <c r="F138" s="238" t="s">
        <v>925</v>
      </c>
      <c r="G138" s="236"/>
      <c r="H138" s="239">
        <v>10.75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143</v>
      </c>
      <c r="AU138" s="245" t="s">
        <v>81</v>
      </c>
      <c r="AV138" s="13" t="s">
        <v>81</v>
      </c>
      <c r="AW138" s="13" t="s">
        <v>34</v>
      </c>
      <c r="AX138" s="13" t="s">
        <v>72</v>
      </c>
      <c r="AY138" s="245" t="s">
        <v>130</v>
      </c>
    </row>
    <row r="139" s="13" customFormat="1">
      <c r="A139" s="13"/>
      <c r="B139" s="235"/>
      <c r="C139" s="236"/>
      <c r="D139" s="228" t="s">
        <v>143</v>
      </c>
      <c r="E139" s="237" t="s">
        <v>28</v>
      </c>
      <c r="F139" s="238" t="s">
        <v>926</v>
      </c>
      <c r="G139" s="236"/>
      <c r="H139" s="239">
        <v>1.7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143</v>
      </c>
      <c r="AU139" s="245" t="s">
        <v>81</v>
      </c>
      <c r="AV139" s="13" t="s">
        <v>81</v>
      </c>
      <c r="AW139" s="13" t="s">
        <v>34</v>
      </c>
      <c r="AX139" s="13" t="s">
        <v>72</v>
      </c>
      <c r="AY139" s="245" t="s">
        <v>130</v>
      </c>
    </row>
    <row r="140" s="14" customFormat="1">
      <c r="A140" s="14"/>
      <c r="B140" s="246"/>
      <c r="C140" s="247"/>
      <c r="D140" s="228" t="s">
        <v>143</v>
      </c>
      <c r="E140" s="248" t="s">
        <v>28</v>
      </c>
      <c r="F140" s="249" t="s">
        <v>172</v>
      </c>
      <c r="G140" s="247"/>
      <c r="H140" s="250">
        <v>12.449999999999999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143</v>
      </c>
      <c r="AU140" s="256" t="s">
        <v>81</v>
      </c>
      <c r="AV140" s="14" t="s">
        <v>137</v>
      </c>
      <c r="AW140" s="14" t="s">
        <v>34</v>
      </c>
      <c r="AX140" s="14" t="s">
        <v>79</v>
      </c>
      <c r="AY140" s="256" t="s">
        <v>130</v>
      </c>
    </row>
    <row r="141" s="2" customFormat="1" ht="24.15" customHeight="1">
      <c r="A141" s="41"/>
      <c r="B141" s="42"/>
      <c r="C141" s="215" t="s">
        <v>194</v>
      </c>
      <c r="D141" s="215" t="s">
        <v>132</v>
      </c>
      <c r="E141" s="216" t="s">
        <v>223</v>
      </c>
      <c r="F141" s="217" t="s">
        <v>224</v>
      </c>
      <c r="G141" s="218" t="s">
        <v>189</v>
      </c>
      <c r="H141" s="219">
        <v>713.87</v>
      </c>
      <c r="I141" s="220"/>
      <c r="J141" s="221">
        <f>ROUND(I141*H141,2)</f>
        <v>0</v>
      </c>
      <c r="K141" s="217" t="s">
        <v>136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0.00084999999999999995</v>
      </c>
      <c r="R141" s="224">
        <f>Q141*H141</f>
        <v>0.60678949999999998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137</v>
      </c>
      <c r="AT141" s="226" t="s">
        <v>132</v>
      </c>
      <c r="AU141" s="226" t="s">
        <v>81</v>
      </c>
      <c r="AY141" s="20" t="s">
        <v>130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137</v>
      </c>
      <c r="BM141" s="226" t="s">
        <v>204</v>
      </c>
    </row>
    <row r="142" s="2" customFormat="1">
      <c r="A142" s="41"/>
      <c r="B142" s="42"/>
      <c r="C142" s="43"/>
      <c r="D142" s="228" t="s">
        <v>139</v>
      </c>
      <c r="E142" s="43"/>
      <c r="F142" s="229" t="s">
        <v>226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139</v>
      </c>
      <c r="AU142" s="20" t="s">
        <v>81</v>
      </c>
    </row>
    <row r="143" s="2" customFormat="1">
      <c r="A143" s="41"/>
      <c r="B143" s="42"/>
      <c r="C143" s="43"/>
      <c r="D143" s="233" t="s">
        <v>141</v>
      </c>
      <c r="E143" s="43"/>
      <c r="F143" s="234" t="s">
        <v>227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141</v>
      </c>
      <c r="AU143" s="20" t="s">
        <v>81</v>
      </c>
    </row>
    <row r="144" s="13" customFormat="1">
      <c r="A144" s="13"/>
      <c r="B144" s="235"/>
      <c r="C144" s="236"/>
      <c r="D144" s="228" t="s">
        <v>143</v>
      </c>
      <c r="E144" s="237" t="s">
        <v>28</v>
      </c>
      <c r="F144" s="238" t="s">
        <v>927</v>
      </c>
      <c r="G144" s="236"/>
      <c r="H144" s="239">
        <v>580.92999999999995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143</v>
      </c>
      <c r="AU144" s="245" t="s">
        <v>81</v>
      </c>
      <c r="AV144" s="13" t="s">
        <v>81</v>
      </c>
      <c r="AW144" s="13" t="s">
        <v>34</v>
      </c>
      <c r="AX144" s="13" t="s">
        <v>72</v>
      </c>
      <c r="AY144" s="245" t="s">
        <v>130</v>
      </c>
    </row>
    <row r="145" s="13" customFormat="1">
      <c r="A145" s="13"/>
      <c r="B145" s="235"/>
      <c r="C145" s="236"/>
      <c r="D145" s="228" t="s">
        <v>143</v>
      </c>
      <c r="E145" s="237" t="s">
        <v>28</v>
      </c>
      <c r="F145" s="238" t="s">
        <v>928</v>
      </c>
      <c r="G145" s="236"/>
      <c r="H145" s="239">
        <v>132.94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143</v>
      </c>
      <c r="AU145" s="245" t="s">
        <v>81</v>
      </c>
      <c r="AV145" s="13" t="s">
        <v>81</v>
      </c>
      <c r="AW145" s="13" t="s">
        <v>34</v>
      </c>
      <c r="AX145" s="13" t="s">
        <v>72</v>
      </c>
      <c r="AY145" s="245" t="s">
        <v>130</v>
      </c>
    </row>
    <row r="146" s="14" customFormat="1">
      <c r="A146" s="14"/>
      <c r="B146" s="246"/>
      <c r="C146" s="247"/>
      <c r="D146" s="228" t="s">
        <v>143</v>
      </c>
      <c r="E146" s="248" t="s">
        <v>28</v>
      </c>
      <c r="F146" s="249" t="s">
        <v>172</v>
      </c>
      <c r="G146" s="247"/>
      <c r="H146" s="250">
        <v>713.86999999999989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143</v>
      </c>
      <c r="AU146" s="256" t="s">
        <v>81</v>
      </c>
      <c r="AV146" s="14" t="s">
        <v>137</v>
      </c>
      <c r="AW146" s="14" t="s">
        <v>34</v>
      </c>
      <c r="AX146" s="14" t="s">
        <v>79</v>
      </c>
      <c r="AY146" s="256" t="s">
        <v>130</v>
      </c>
    </row>
    <row r="147" s="2" customFormat="1" ht="24.15" customHeight="1">
      <c r="A147" s="41"/>
      <c r="B147" s="42"/>
      <c r="C147" s="215" t="s">
        <v>168</v>
      </c>
      <c r="D147" s="215" t="s">
        <v>132</v>
      </c>
      <c r="E147" s="216" t="s">
        <v>232</v>
      </c>
      <c r="F147" s="217" t="s">
        <v>233</v>
      </c>
      <c r="G147" s="218" t="s">
        <v>189</v>
      </c>
      <c r="H147" s="219">
        <v>713.87</v>
      </c>
      <c r="I147" s="220"/>
      <c r="J147" s="221">
        <f>ROUND(I147*H147,2)</f>
        <v>0</v>
      </c>
      <c r="K147" s="217" t="s">
        <v>136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137</v>
      </c>
      <c r="AT147" s="226" t="s">
        <v>132</v>
      </c>
      <c r="AU147" s="226" t="s">
        <v>81</v>
      </c>
      <c r="AY147" s="20" t="s">
        <v>130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137</v>
      </c>
      <c r="BM147" s="226" t="s">
        <v>290</v>
      </c>
    </row>
    <row r="148" s="2" customFormat="1">
      <c r="A148" s="41"/>
      <c r="B148" s="42"/>
      <c r="C148" s="43"/>
      <c r="D148" s="228" t="s">
        <v>139</v>
      </c>
      <c r="E148" s="43"/>
      <c r="F148" s="229" t="s">
        <v>235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139</v>
      </c>
      <c r="AU148" s="20" t="s">
        <v>81</v>
      </c>
    </row>
    <row r="149" s="2" customFormat="1">
      <c r="A149" s="41"/>
      <c r="B149" s="42"/>
      <c r="C149" s="43"/>
      <c r="D149" s="233" t="s">
        <v>141</v>
      </c>
      <c r="E149" s="43"/>
      <c r="F149" s="234" t="s">
        <v>236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141</v>
      </c>
      <c r="AU149" s="20" t="s">
        <v>81</v>
      </c>
    </row>
    <row r="150" s="13" customFormat="1">
      <c r="A150" s="13"/>
      <c r="B150" s="235"/>
      <c r="C150" s="236"/>
      <c r="D150" s="228" t="s">
        <v>143</v>
      </c>
      <c r="E150" s="237" t="s">
        <v>28</v>
      </c>
      <c r="F150" s="238" t="s">
        <v>929</v>
      </c>
      <c r="G150" s="236"/>
      <c r="H150" s="239">
        <v>713.87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143</v>
      </c>
      <c r="AU150" s="245" t="s">
        <v>81</v>
      </c>
      <c r="AV150" s="13" t="s">
        <v>81</v>
      </c>
      <c r="AW150" s="13" t="s">
        <v>34</v>
      </c>
      <c r="AX150" s="13" t="s">
        <v>72</v>
      </c>
      <c r="AY150" s="245" t="s">
        <v>130</v>
      </c>
    </row>
    <row r="151" s="14" customFormat="1">
      <c r="A151" s="14"/>
      <c r="B151" s="246"/>
      <c r="C151" s="247"/>
      <c r="D151" s="228" t="s">
        <v>143</v>
      </c>
      <c r="E151" s="248" t="s">
        <v>28</v>
      </c>
      <c r="F151" s="249" t="s">
        <v>172</v>
      </c>
      <c r="G151" s="247"/>
      <c r="H151" s="250">
        <v>713.87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143</v>
      </c>
      <c r="AU151" s="256" t="s">
        <v>81</v>
      </c>
      <c r="AV151" s="14" t="s">
        <v>137</v>
      </c>
      <c r="AW151" s="14" t="s">
        <v>34</v>
      </c>
      <c r="AX151" s="14" t="s">
        <v>79</v>
      </c>
      <c r="AY151" s="256" t="s">
        <v>130</v>
      </c>
    </row>
    <row r="152" s="2" customFormat="1" ht="37.8" customHeight="1">
      <c r="A152" s="41"/>
      <c r="B152" s="42"/>
      <c r="C152" s="215" t="s">
        <v>214</v>
      </c>
      <c r="D152" s="215" t="s">
        <v>132</v>
      </c>
      <c r="E152" s="216" t="s">
        <v>274</v>
      </c>
      <c r="F152" s="217" t="s">
        <v>275</v>
      </c>
      <c r="G152" s="218" t="s">
        <v>197</v>
      </c>
      <c r="H152" s="219">
        <v>287.62</v>
      </c>
      <c r="I152" s="220"/>
      <c r="J152" s="221">
        <f>ROUND(I152*H152,2)</f>
        <v>0</v>
      </c>
      <c r="K152" s="217" t="s">
        <v>136</v>
      </c>
      <c r="L152" s="47"/>
      <c r="M152" s="222" t="s">
        <v>28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137</v>
      </c>
      <c r="AT152" s="226" t="s">
        <v>132</v>
      </c>
      <c r="AU152" s="226" t="s">
        <v>81</v>
      </c>
      <c r="AY152" s="20" t="s">
        <v>130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137</v>
      </c>
      <c r="BM152" s="226" t="s">
        <v>930</v>
      </c>
    </row>
    <row r="153" s="2" customFormat="1">
      <c r="A153" s="41"/>
      <c r="B153" s="42"/>
      <c r="C153" s="43"/>
      <c r="D153" s="228" t="s">
        <v>139</v>
      </c>
      <c r="E153" s="43"/>
      <c r="F153" s="229" t="s">
        <v>277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139</v>
      </c>
      <c r="AU153" s="20" t="s">
        <v>81</v>
      </c>
    </row>
    <row r="154" s="2" customFormat="1">
      <c r="A154" s="41"/>
      <c r="B154" s="42"/>
      <c r="C154" s="43"/>
      <c r="D154" s="233" t="s">
        <v>141</v>
      </c>
      <c r="E154" s="43"/>
      <c r="F154" s="234" t="s">
        <v>278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141</v>
      </c>
      <c r="AU154" s="20" t="s">
        <v>81</v>
      </c>
    </row>
    <row r="155" s="13" customFormat="1">
      <c r="A155" s="13"/>
      <c r="B155" s="235"/>
      <c r="C155" s="236"/>
      <c r="D155" s="228" t="s">
        <v>143</v>
      </c>
      <c r="E155" s="237" t="s">
        <v>28</v>
      </c>
      <c r="F155" s="238" t="s">
        <v>931</v>
      </c>
      <c r="G155" s="236"/>
      <c r="H155" s="239">
        <v>26.760000000000002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143</v>
      </c>
      <c r="AU155" s="245" t="s">
        <v>81</v>
      </c>
      <c r="AV155" s="13" t="s">
        <v>81</v>
      </c>
      <c r="AW155" s="13" t="s">
        <v>34</v>
      </c>
      <c r="AX155" s="13" t="s">
        <v>72</v>
      </c>
      <c r="AY155" s="245" t="s">
        <v>130</v>
      </c>
    </row>
    <row r="156" s="13" customFormat="1">
      <c r="A156" s="13"/>
      <c r="B156" s="235"/>
      <c r="C156" s="236"/>
      <c r="D156" s="228" t="s">
        <v>143</v>
      </c>
      <c r="E156" s="237" t="s">
        <v>28</v>
      </c>
      <c r="F156" s="238" t="s">
        <v>932</v>
      </c>
      <c r="G156" s="236"/>
      <c r="H156" s="239">
        <v>26.760000000000002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143</v>
      </c>
      <c r="AU156" s="245" t="s">
        <v>81</v>
      </c>
      <c r="AV156" s="13" t="s">
        <v>81</v>
      </c>
      <c r="AW156" s="13" t="s">
        <v>34</v>
      </c>
      <c r="AX156" s="13" t="s">
        <v>72</v>
      </c>
      <c r="AY156" s="245" t="s">
        <v>130</v>
      </c>
    </row>
    <row r="157" s="13" customFormat="1">
      <c r="A157" s="13"/>
      <c r="B157" s="235"/>
      <c r="C157" s="236"/>
      <c r="D157" s="228" t="s">
        <v>143</v>
      </c>
      <c r="E157" s="237" t="s">
        <v>28</v>
      </c>
      <c r="F157" s="238" t="s">
        <v>933</v>
      </c>
      <c r="G157" s="236"/>
      <c r="H157" s="239">
        <v>117.05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143</v>
      </c>
      <c r="AU157" s="245" t="s">
        <v>81</v>
      </c>
      <c r="AV157" s="13" t="s">
        <v>81</v>
      </c>
      <c r="AW157" s="13" t="s">
        <v>34</v>
      </c>
      <c r="AX157" s="13" t="s">
        <v>72</v>
      </c>
      <c r="AY157" s="245" t="s">
        <v>130</v>
      </c>
    </row>
    <row r="158" s="13" customFormat="1">
      <c r="A158" s="13"/>
      <c r="B158" s="235"/>
      <c r="C158" s="236"/>
      <c r="D158" s="228" t="s">
        <v>143</v>
      </c>
      <c r="E158" s="237" t="s">
        <v>28</v>
      </c>
      <c r="F158" s="238" t="s">
        <v>934</v>
      </c>
      <c r="G158" s="236"/>
      <c r="H158" s="239">
        <v>117.05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143</v>
      </c>
      <c r="AU158" s="245" t="s">
        <v>81</v>
      </c>
      <c r="AV158" s="13" t="s">
        <v>81</v>
      </c>
      <c r="AW158" s="13" t="s">
        <v>34</v>
      </c>
      <c r="AX158" s="13" t="s">
        <v>72</v>
      </c>
      <c r="AY158" s="245" t="s">
        <v>130</v>
      </c>
    </row>
    <row r="159" s="14" customFormat="1">
      <c r="A159" s="14"/>
      <c r="B159" s="246"/>
      <c r="C159" s="247"/>
      <c r="D159" s="228" t="s">
        <v>143</v>
      </c>
      <c r="E159" s="248" t="s">
        <v>28</v>
      </c>
      <c r="F159" s="249" t="s">
        <v>283</v>
      </c>
      <c r="G159" s="247"/>
      <c r="H159" s="250">
        <v>287.62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143</v>
      </c>
      <c r="AU159" s="256" t="s">
        <v>81</v>
      </c>
      <c r="AV159" s="14" t="s">
        <v>137</v>
      </c>
      <c r="AW159" s="14" t="s">
        <v>34</v>
      </c>
      <c r="AX159" s="14" t="s">
        <v>79</v>
      </c>
      <c r="AY159" s="256" t="s">
        <v>130</v>
      </c>
    </row>
    <row r="160" s="2" customFormat="1" ht="37.8" customHeight="1">
      <c r="A160" s="41"/>
      <c r="B160" s="42"/>
      <c r="C160" s="215" t="s">
        <v>8</v>
      </c>
      <c r="D160" s="215" t="s">
        <v>132</v>
      </c>
      <c r="E160" s="216" t="s">
        <v>284</v>
      </c>
      <c r="F160" s="217" t="s">
        <v>285</v>
      </c>
      <c r="G160" s="218" t="s">
        <v>197</v>
      </c>
      <c r="H160" s="219">
        <v>405.07100000000003</v>
      </c>
      <c r="I160" s="220"/>
      <c r="J160" s="221">
        <f>ROUND(I160*H160,2)</f>
        <v>0</v>
      </c>
      <c r="K160" s="217" t="s">
        <v>136</v>
      </c>
      <c r="L160" s="47"/>
      <c r="M160" s="222" t="s">
        <v>28</v>
      </c>
      <c r="N160" s="223" t="s">
        <v>43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137</v>
      </c>
      <c r="AT160" s="226" t="s">
        <v>132</v>
      </c>
      <c r="AU160" s="226" t="s">
        <v>81</v>
      </c>
      <c r="AY160" s="20" t="s">
        <v>130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79</v>
      </c>
      <c r="BK160" s="227">
        <f>ROUND(I160*H160,2)</f>
        <v>0</v>
      </c>
      <c r="BL160" s="20" t="s">
        <v>137</v>
      </c>
      <c r="BM160" s="226" t="s">
        <v>935</v>
      </c>
    </row>
    <row r="161" s="2" customFormat="1">
      <c r="A161" s="41"/>
      <c r="B161" s="42"/>
      <c r="C161" s="43"/>
      <c r="D161" s="228" t="s">
        <v>139</v>
      </c>
      <c r="E161" s="43"/>
      <c r="F161" s="229" t="s">
        <v>287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139</v>
      </c>
      <c r="AU161" s="20" t="s">
        <v>81</v>
      </c>
    </row>
    <row r="162" s="2" customFormat="1">
      <c r="A162" s="41"/>
      <c r="B162" s="42"/>
      <c r="C162" s="43"/>
      <c r="D162" s="233" t="s">
        <v>141</v>
      </c>
      <c r="E162" s="43"/>
      <c r="F162" s="234" t="s">
        <v>288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141</v>
      </c>
      <c r="AU162" s="20" t="s">
        <v>81</v>
      </c>
    </row>
    <row r="163" s="2" customFormat="1">
      <c r="A163" s="41"/>
      <c r="B163" s="42"/>
      <c r="C163" s="43"/>
      <c r="D163" s="228" t="s">
        <v>220</v>
      </c>
      <c r="E163" s="43"/>
      <c r="F163" s="257" t="s">
        <v>261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220</v>
      </c>
      <c r="AU163" s="20" t="s">
        <v>81</v>
      </c>
    </row>
    <row r="164" s="13" customFormat="1">
      <c r="A164" s="13"/>
      <c r="B164" s="235"/>
      <c r="C164" s="236"/>
      <c r="D164" s="228" t="s">
        <v>143</v>
      </c>
      <c r="E164" s="237" t="s">
        <v>28</v>
      </c>
      <c r="F164" s="238" t="s">
        <v>936</v>
      </c>
      <c r="G164" s="236"/>
      <c r="H164" s="239">
        <v>405.07100000000003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143</v>
      </c>
      <c r="AU164" s="245" t="s">
        <v>81</v>
      </c>
      <c r="AV164" s="13" t="s">
        <v>81</v>
      </c>
      <c r="AW164" s="13" t="s">
        <v>34</v>
      </c>
      <c r="AX164" s="13" t="s">
        <v>72</v>
      </c>
      <c r="AY164" s="245" t="s">
        <v>130</v>
      </c>
    </row>
    <row r="165" s="14" customFormat="1">
      <c r="A165" s="14"/>
      <c r="B165" s="246"/>
      <c r="C165" s="247"/>
      <c r="D165" s="228" t="s">
        <v>143</v>
      </c>
      <c r="E165" s="248" t="s">
        <v>28</v>
      </c>
      <c r="F165" s="249" t="s">
        <v>172</v>
      </c>
      <c r="G165" s="247"/>
      <c r="H165" s="250">
        <v>405.07100000000003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143</v>
      </c>
      <c r="AU165" s="256" t="s">
        <v>81</v>
      </c>
      <c r="AV165" s="14" t="s">
        <v>137</v>
      </c>
      <c r="AW165" s="14" t="s">
        <v>34</v>
      </c>
      <c r="AX165" s="14" t="s">
        <v>79</v>
      </c>
      <c r="AY165" s="256" t="s">
        <v>130</v>
      </c>
    </row>
    <row r="166" s="2" customFormat="1" ht="24.15" customHeight="1">
      <c r="A166" s="41"/>
      <c r="B166" s="42"/>
      <c r="C166" s="215" t="s">
        <v>231</v>
      </c>
      <c r="D166" s="215" t="s">
        <v>132</v>
      </c>
      <c r="E166" s="216" t="s">
        <v>291</v>
      </c>
      <c r="F166" s="217" t="s">
        <v>292</v>
      </c>
      <c r="G166" s="218" t="s">
        <v>197</v>
      </c>
      <c r="H166" s="219">
        <v>143.81</v>
      </c>
      <c r="I166" s="220"/>
      <c r="J166" s="221">
        <f>ROUND(I166*H166,2)</f>
        <v>0</v>
      </c>
      <c r="K166" s="217" t="s">
        <v>136</v>
      </c>
      <c r="L166" s="47"/>
      <c r="M166" s="222" t="s">
        <v>28</v>
      </c>
      <c r="N166" s="223" t="s">
        <v>43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137</v>
      </c>
      <c r="AT166" s="226" t="s">
        <v>132</v>
      </c>
      <c r="AU166" s="226" t="s">
        <v>81</v>
      </c>
      <c r="AY166" s="20" t="s">
        <v>130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137</v>
      </c>
      <c r="BM166" s="226" t="s">
        <v>937</v>
      </c>
    </row>
    <row r="167" s="2" customFormat="1">
      <c r="A167" s="41"/>
      <c r="B167" s="42"/>
      <c r="C167" s="43"/>
      <c r="D167" s="228" t="s">
        <v>139</v>
      </c>
      <c r="E167" s="43"/>
      <c r="F167" s="229" t="s">
        <v>294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139</v>
      </c>
      <c r="AU167" s="20" t="s">
        <v>81</v>
      </c>
    </row>
    <row r="168" s="2" customFormat="1">
      <c r="A168" s="41"/>
      <c r="B168" s="42"/>
      <c r="C168" s="43"/>
      <c r="D168" s="233" t="s">
        <v>141</v>
      </c>
      <c r="E168" s="43"/>
      <c r="F168" s="234" t="s">
        <v>295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141</v>
      </c>
      <c r="AU168" s="20" t="s">
        <v>81</v>
      </c>
    </row>
    <row r="169" s="15" customFormat="1">
      <c r="A169" s="15"/>
      <c r="B169" s="258"/>
      <c r="C169" s="259"/>
      <c r="D169" s="228" t="s">
        <v>143</v>
      </c>
      <c r="E169" s="260" t="s">
        <v>28</v>
      </c>
      <c r="F169" s="261" t="s">
        <v>296</v>
      </c>
      <c r="G169" s="259"/>
      <c r="H169" s="260" t="s">
        <v>28</v>
      </c>
      <c r="I169" s="262"/>
      <c r="J169" s="259"/>
      <c r="K169" s="259"/>
      <c r="L169" s="263"/>
      <c r="M169" s="264"/>
      <c r="N169" s="265"/>
      <c r="O169" s="265"/>
      <c r="P169" s="265"/>
      <c r="Q169" s="265"/>
      <c r="R169" s="265"/>
      <c r="S169" s="265"/>
      <c r="T169" s="26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7" t="s">
        <v>143</v>
      </c>
      <c r="AU169" s="267" t="s">
        <v>81</v>
      </c>
      <c r="AV169" s="15" t="s">
        <v>79</v>
      </c>
      <c r="AW169" s="15" t="s">
        <v>34</v>
      </c>
      <c r="AX169" s="15" t="s">
        <v>72</v>
      </c>
      <c r="AY169" s="267" t="s">
        <v>130</v>
      </c>
    </row>
    <row r="170" s="13" customFormat="1">
      <c r="A170" s="13"/>
      <c r="B170" s="235"/>
      <c r="C170" s="236"/>
      <c r="D170" s="228" t="s">
        <v>143</v>
      </c>
      <c r="E170" s="237" t="s">
        <v>28</v>
      </c>
      <c r="F170" s="238" t="s">
        <v>938</v>
      </c>
      <c r="G170" s="236"/>
      <c r="H170" s="239">
        <v>26.760000000000002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143</v>
      </c>
      <c r="AU170" s="245" t="s">
        <v>81</v>
      </c>
      <c r="AV170" s="13" t="s">
        <v>81</v>
      </c>
      <c r="AW170" s="13" t="s">
        <v>34</v>
      </c>
      <c r="AX170" s="13" t="s">
        <v>72</v>
      </c>
      <c r="AY170" s="245" t="s">
        <v>130</v>
      </c>
    </row>
    <row r="171" s="13" customFormat="1">
      <c r="A171" s="13"/>
      <c r="B171" s="235"/>
      <c r="C171" s="236"/>
      <c r="D171" s="228" t="s">
        <v>143</v>
      </c>
      <c r="E171" s="237" t="s">
        <v>28</v>
      </c>
      <c r="F171" s="238" t="s">
        <v>939</v>
      </c>
      <c r="G171" s="236"/>
      <c r="H171" s="239">
        <v>117.05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143</v>
      </c>
      <c r="AU171" s="245" t="s">
        <v>81</v>
      </c>
      <c r="AV171" s="13" t="s">
        <v>81</v>
      </c>
      <c r="AW171" s="13" t="s">
        <v>34</v>
      </c>
      <c r="AX171" s="13" t="s">
        <v>72</v>
      </c>
      <c r="AY171" s="245" t="s">
        <v>130</v>
      </c>
    </row>
    <row r="172" s="14" customFormat="1">
      <c r="A172" s="14"/>
      <c r="B172" s="246"/>
      <c r="C172" s="247"/>
      <c r="D172" s="228" t="s">
        <v>143</v>
      </c>
      <c r="E172" s="248" t="s">
        <v>28</v>
      </c>
      <c r="F172" s="249" t="s">
        <v>283</v>
      </c>
      <c r="G172" s="247"/>
      <c r="H172" s="250">
        <v>143.81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143</v>
      </c>
      <c r="AU172" s="256" t="s">
        <v>81</v>
      </c>
      <c r="AV172" s="14" t="s">
        <v>137</v>
      </c>
      <c r="AW172" s="14" t="s">
        <v>34</v>
      </c>
      <c r="AX172" s="14" t="s">
        <v>79</v>
      </c>
      <c r="AY172" s="256" t="s">
        <v>130</v>
      </c>
    </row>
    <row r="173" s="2" customFormat="1" ht="33" customHeight="1">
      <c r="A173" s="41"/>
      <c r="B173" s="42"/>
      <c r="C173" s="215" t="s">
        <v>182</v>
      </c>
      <c r="D173" s="215" t="s">
        <v>132</v>
      </c>
      <c r="E173" s="216" t="s">
        <v>300</v>
      </c>
      <c r="F173" s="217" t="s">
        <v>301</v>
      </c>
      <c r="G173" s="218" t="s">
        <v>302</v>
      </c>
      <c r="H173" s="219">
        <v>729.12800000000004</v>
      </c>
      <c r="I173" s="220"/>
      <c r="J173" s="221">
        <f>ROUND(I173*H173,2)</f>
        <v>0</v>
      </c>
      <c r="K173" s="217" t="s">
        <v>136</v>
      </c>
      <c r="L173" s="47"/>
      <c r="M173" s="222" t="s">
        <v>28</v>
      </c>
      <c r="N173" s="223" t="s">
        <v>43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137</v>
      </c>
      <c r="AT173" s="226" t="s">
        <v>132</v>
      </c>
      <c r="AU173" s="226" t="s">
        <v>81</v>
      </c>
      <c r="AY173" s="20" t="s">
        <v>130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137</v>
      </c>
      <c r="BM173" s="226" t="s">
        <v>373</v>
      </c>
    </row>
    <row r="174" s="2" customFormat="1">
      <c r="A174" s="41"/>
      <c r="B174" s="42"/>
      <c r="C174" s="43"/>
      <c r="D174" s="228" t="s">
        <v>139</v>
      </c>
      <c r="E174" s="43"/>
      <c r="F174" s="229" t="s">
        <v>304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139</v>
      </c>
      <c r="AU174" s="20" t="s">
        <v>81</v>
      </c>
    </row>
    <row r="175" s="2" customFormat="1">
      <c r="A175" s="41"/>
      <c r="B175" s="42"/>
      <c r="C175" s="43"/>
      <c r="D175" s="233" t="s">
        <v>141</v>
      </c>
      <c r="E175" s="43"/>
      <c r="F175" s="234" t="s">
        <v>305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141</v>
      </c>
      <c r="AU175" s="20" t="s">
        <v>81</v>
      </c>
    </row>
    <row r="176" s="13" customFormat="1">
      <c r="A176" s="13"/>
      <c r="B176" s="235"/>
      <c r="C176" s="236"/>
      <c r="D176" s="228" t="s">
        <v>143</v>
      </c>
      <c r="E176" s="237" t="s">
        <v>28</v>
      </c>
      <c r="F176" s="238" t="s">
        <v>940</v>
      </c>
      <c r="G176" s="236"/>
      <c r="H176" s="239">
        <v>405.07100000000003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143</v>
      </c>
      <c r="AU176" s="245" t="s">
        <v>81</v>
      </c>
      <c r="AV176" s="13" t="s">
        <v>81</v>
      </c>
      <c r="AW176" s="13" t="s">
        <v>34</v>
      </c>
      <c r="AX176" s="13" t="s">
        <v>72</v>
      </c>
      <c r="AY176" s="245" t="s">
        <v>130</v>
      </c>
    </row>
    <row r="177" s="14" customFormat="1">
      <c r="A177" s="14"/>
      <c r="B177" s="246"/>
      <c r="C177" s="247"/>
      <c r="D177" s="228" t="s">
        <v>143</v>
      </c>
      <c r="E177" s="248" t="s">
        <v>28</v>
      </c>
      <c r="F177" s="249" t="s">
        <v>172</v>
      </c>
      <c r="G177" s="247"/>
      <c r="H177" s="250">
        <v>405.07100000000003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143</v>
      </c>
      <c r="AU177" s="256" t="s">
        <v>81</v>
      </c>
      <c r="AV177" s="14" t="s">
        <v>137</v>
      </c>
      <c r="AW177" s="14" t="s">
        <v>34</v>
      </c>
      <c r="AX177" s="14" t="s">
        <v>79</v>
      </c>
      <c r="AY177" s="256" t="s">
        <v>130</v>
      </c>
    </row>
    <row r="178" s="13" customFormat="1">
      <c r="A178" s="13"/>
      <c r="B178" s="235"/>
      <c r="C178" s="236"/>
      <c r="D178" s="228" t="s">
        <v>143</v>
      </c>
      <c r="E178" s="236"/>
      <c r="F178" s="238" t="s">
        <v>941</v>
      </c>
      <c r="G178" s="236"/>
      <c r="H178" s="239">
        <v>729.12800000000004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143</v>
      </c>
      <c r="AU178" s="245" t="s">
        <v>81</v>
      </c>
      <c r="AV178" s="13" t="s">
        <v>81</v>
      </c>
      <c r="AW178" s="13" t="s">
        <v>4</v>
      </c>
      <c r="AX178" s="13" t="s">
        <v>79</v>
      </c>
      <c r="AY178" s="245" t="s">
        <v>130</v>
      </c>
    </row>
    <row r="179" s="2" customFormat="1" ht="24.15" customHeight="1">
      <c r="A179" s="41"/>
      <c r="B179" s="42"/>
      <c r="C179" s="215" t="s">
        <v>243</v>
      </c>
      <c r="D179" s="215" t="s">
        <v>132</v>
      </c>
      <c r="E179" s="216" t="s">
        <v>308</v>
      </c>
      <c r="F179" s="217" t="s">
        <v>309</v>
      </c>
      <c r="G179" s="218" t="s">
        <v>197</v>
      </c>
      <c r="H179" s="219">
        <v>325.48399999999998</v>
      </c>
      <c r="I179" s="220"/>
      <c r="J179" s="221">
        <f>ROUND(I179*H179,2)</f>
        <v>0</v>
      </c>
      <c r="K179" s="217" t="s">
        <v>136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137</v>
      </c>
      <c r="AT179" s="226" t="s">
        <v>132</v>
      </c>
      <c r="AU179" s="226" t="s">
        <v>81</v>
      </c>
      <c r="AY179" s="20" t="s">
        <v>130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137</v>
      </c>
      <c r="BM179" s="226" t="s">
        <v>414</v>
      </c>
    </row>
    <row r="180" s="2" customFormat="1">
      <c r="A180" s="41"/>
      <c r="B180" s="42"/>
      <c r="C180" s="43"/>
      <c r="D180" s="228" t="s">
        <v>139</v>
      </c>
      <c r="E180" s="43"/>
      <c r="F180" s="229" t="s">
        <v>311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139</v>
      </c>
      <c r="AU180" s="20" t="s">
        <v>81</v>
      </c>
    </row>
    <row r="181" s="2" customFormat="1">
      <c r="A181" s="41"/>
      <c r="B181" s="42"/>
      <c r="C181" s="43"/>
      <c r="D181" s="233" t="s">
        <v>141</v>
      </c>
      <c r="E181" s="43"/>
      <c r="F181" s="234" t="s">
        <v>312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141</v>
      </c>
      <c r="AU181" s="20" t="s">
        <v>81</v>
      </c>
    </row>
    <row r="182" s="15" customFormat="1">
      <c r="A182" s="15"/>
      <c r="B182" s="258"/>
      <c r="C182" s="259"/>
      <c r="D182" s="228" t="s">
        <v>143</v>
      </c>
      <c r="E182" s="260" t="s">
        <v>28</v>
      </c>
      <c r="F182" s="261" t="s">
        <v>719</v>
      </c>
      <c r="G182" s="259"/>
      <c r="H182" s="260" t="s">
        <v>28</v>
      </c>
      <c r="I182" s="262"/>
      <c r="J182" s="259"/>
      <c r="K182" s="259"/>
      <c r="L182" s="263"/>
      <c r="M182" s="264"/>
      <c r="N182" s="265"/>
      <c r="O182" s="265"/>
      <c r="P182" s="265"/>
      <c r="Q182" s="265"/>
      <c r="R182" s="265"/>
      <c r="S182" s="265"/>
      <c r="T182" s="26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7" t="s">
        <v>143</v>
      </c>
      <c r="AU182" s="267" t="s">
        <v>81</v>
      </c>
      <c r="AV182" s="15" t="s">
        <v>79</v>
      </c>
      <c r="AW182" s="15" t="s">
        <v>34</v>
      </c>
      <c r="AX182" s="15" t="s">
        <v>72</v>
      </c>
      <c r="AY182" s="267" t="s">
        <v>130</v>
      </c>
    </row>
    <row r="183" s="13" customFormat="1">
      <c r="A183" s="13"/>
      <c r="B183" s="235"/>
      <c r="C183" s="236"/>
      <c r="D183" s="228" t="s">
        <v>143</v>
      </c>
      <c r="E183" s="237" t="s">
        <v>28</v>
      </c>
      <c r="F183" s="238" t="s">
        <v>942</v>
      </c>
      <c r="G183" s="236"/>
      <c r="H183" s="239">
        <v>125.125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143</v>
      </c>
      <c r="AU183" s="245" t="s">
        <v>81</v>
      </c>
      <c r="AV183" s="13" t="s">
        <v>81</v>
      </c>
      <c r="AW183" s="13" t="s">
        <v>34</v>
      </c>
      <c r="AX183" s="13" t="s">
        <v>72</v>
      </c>
      <c r="AY183" s="245" t="s">
        <v>130</v>
      </c>
    </row>
    <row r="184" s="13" customFormat="1">
      <c r="A184" s="13"/>
      <c r="B184" s="235"/>
      <c r="C184" s="236"/>
      <c r="D184" s="228" t="s">
        <v>143</v>
      </c>
      <c r="E184" s="237" t="s">
        <v>28</v>
      </c>
      <c r="F184" s="238" t="s">
        <v>943</v>
      </c>
      <c r="G184" s="236"/>
      <c r="H184" s="239">
        <v>39.215000000000003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143</v>
      </c>
      <c r="AU184" s="245" t="s">
        <v>81</v>
      </c>
      <c r="AV184" s="13" t="s">
        <v>81</v>
      </c>
      <c r="AW184" s="13" t="s">
        <v>34</v>
      </c>
      <c r="AX184" s="13" t="s">
        <v>72</v>
      </c>
      <c r="AY184" s="245" t="s">
        <v>130</v>
      </c>
    </row>
    <row r="185" s="13" customFormat="1">
      <c r="A185" s="13"/>
      <c r="B185" s="235"/>
      <c r="C185" s="236"/>
      <c r="D185" s="228" t="s">
        <v>143</v>
      </c>
      <c r="E185" s="237" t="s">
        <v>28</v>
      </c>
      <c r="F185" s="238" t="s">
        <v>918</v>
      </c>
      <c r="G185" s="236"/>
      <c r="H185" s="239">
        <v>36.549999999999997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143</v>
      </c>
      <c r="AU185" s="245" t="s">
        <v>81</v>
      </c>
      <c r="AV185" s="13" t="s">
        <v>81</v>
      </c>
      <c r="AW185" s="13" t="s">
        <v>34</v>
      </c>
      <c r="AX185" s="13" t="s">
        <v>72</v>
      </c>
      <c r="AY185" s="245" t="s">
        <v>130</v>
      </c>
    </row>
    <row r="186" s="13" customFormat="1">
      <c r="A186" s="13"/>
      <c r="B186" s="235"/>
      <c r="C186" s="236"/>
      <c r="D186" s="228" t="s">
        <v>143</v>
      </c>
      <c r="E186" s="237" t="s">
        <v>28</v>
      </c>
      <c r="F186" s="238" t="s">
        <v>944</v>
      </c>
      <c r="G186" s="236"/>
      <c r="H186" s="239">
        <v>-4.9059999999999997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143</v>
      </c>
      <c r="AU186" s="245" t="s">
        <v>81</v>
      </c>
      <c r="AV186" s="13" t="s">
        <v>81</v>
      </c>
      <c r="AW186" s="13" t="s">
        <v>34</v>
      </c>
      <c r="AX186" s="13" t="s">
        <v>72</v>
      </c>
      <c r="AY186" s="245" t="s">
        <v>130</v>
      </c>
    </row>
    <row r="187" s="13" customFormat="1">
      <c r="A187" s="13"/>
      <c r="B187" s="235"/>
      <c r="C187" s="236"/>
      <c r="D187" s="228" t="s">
        <v>143</v>
      </c>
      <c r="E187" s="237" t="s">
        <v>28</v>
      </c>
      <c r="F187" s="238" t="s">
        <v>945</v>
      </c>
      <c r="G187" s="236"/>
      <c r="H187" s="239">
        <v>12.449999999999999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143</v>
      </c>
      <c r="AU187" s="245" t="s">
        <v>81</v>
      </c>
      <c r="AV187" s="13" t="s">
        <v>81</v>
      </c>
      <c r="AW187" s="13" t="s">
        <v>34</v>
      </c>
      <c r="AX187" s="13" t="s">
        <v>72</v>
      </c>
      <c r="AY187" s="245" t="s">
        <v>130</v>
      </c>
    </row>
    <row r="188" s="16" customFormat="1">
      <c r="A188" s="16"/>
      <c r="B188" s="268"/>
      <c r="C188" s="269"/>
      <c r="D188" s="228" t="s">
        <v>143</v>
      </c>
      <c r="E188" s="270" t="s">
        <v>28</v>
      </c>
      <c r="F188" s="271" t="s">
        <v>321</v>
      </c>
      <c r="G188" s="269"/>
      <c r="H188" s="272">
        <v>208.43399999999997</v>
      </c>
      <c r="I188" s="273"/>
      <c r="J188" s="269"/>
      <c r="K188" s="269"/>
      <c r="L188" s="274"/>
      <c r="M188" s="275"/>
      <c r="N188" s="276"/>
      <c r="O188" s="276"/>
      <c r="P188" s="276"/>
      <c r="Q188" s="276"/>
      <c r="R188" s="276"/>
      <c r="S188" s="276"/>
      <c r="T188" s="277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8" t="s">
        <v>143</v>
      </c>
      <c r="AU188" s="278" t="s">
        <v>81</v>
      </c>
      <c r="AV188" s="16" t="s">
        <v>149</v>
      </c>
      <c r="AW188" s="16" t="s">
        <v>34</v>
      </c>
      <c r="AX188" s="16" t="s">
        <v>72</v>
      </c>
      <c r="AY188" s="278" t="s">
        <v>130</v>
      </c>
    </row>
    <row r="189" s="15" customFormat="1">
      <c r="A189" s="15"/>
      <c r="B189" s="258"/>
      <c r="C189" s="259"/>
      <c r="D189" s="228" t="s">
        <v>143</v>
      </c>
      <c r="E189" s="260" t="s">
        <v>28</v>
      </c>
      <c r="F189" s="261" t="s">
        <v>322</v>
      </c>
      <c r="G189" s="259"/>
      <c r="H189" s="260" t="s">
        <v>28</v>
      </c>
      <c r="I189" s="262"/>
      <c r="J189" s="259"/>
      <c r="K189" s="259"/>
      <c r="L189" s="263"/>
      <c r="M189" s="264"/>
      <c r="N189" s="265"/>
      <c r="O189" s="265"/>
      <c r="P189" s="265"/>
      <c r="Q189" s="265"/>
      <c r="R189" s="265"/>
      <c r="S189" s="265"/>
      <c r="T189" s="266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7" t="s">
        <v>143</v>
      </c>
      <c r="AU189" s="267" t="s">
        <v>81</v>
      </c>
      <c r="AV189" s="15" t="s">
        <v>79</v>
      </c>
      <c r="AW189" s="15" t="s">
        <v>34</v>
      </c>
      <c r="AX189" s="15" t="s">
        <v>72</v>
      </c>
      <c r="AY189" s="267" t="s">
        <v>130</v>
      </c>
    </row>
    <row r="190" s="13" customFormat="1">
      <c r="A190" s="13"/>
      <c r="B190" s="235"/>
      <c r="C190" s="236"/>
      <c r="D190" s="228" t="s">
        <v>143</v>
      </c>
      <c r="E190" s="237" t="s">
        <v>28</v>
      </c>
      <c r="F190" s="238" t="s">
        <v>946</v>
      </c>
      <c r="G190" s="236"/>
      <c r="H190" s="239">
        <v>111.3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143</v>
      </c>
      <c r="AU190" s="245" t="s">
        <v>81</v>
      </c>
      <c r="AV190" s="13" t="s">
        <v>81</v>
      </c>
      <c r="AW190" s="13" t="s">
        <v>34</v>
      </c>
      <c r="AX190" s="13" t="s">
        <v>72</v>
      </c>
      <c r="AY190" s="245" t="s">
        <v>130</v>
      </c>
    </row>
    <row r="191" s="13" customFormat="1">
      <c r="A191" s="13"/>
      <c r="B191" s="235"/>
      <c r="C191" s="236"/>
      <c r="D191" s="228" t="s">
        <v>143</v>
      </c>
      <c r="E191" s="237" t="s">
        <v>28</v>
      </c>
      <c r="F191" s="238" t="s">
        <v>947</v>
      </c>
      <c r="G191" s="236"/>
      <c r="H191" s="239">
        <v>5.75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143</v>
      </c>
      <c r="AU191" s="245" t="s">
        <v>81</v>
      </c>
      <c r="AV191" s="13" t="s">
        <v>81</v>
      </c>
      <c r="AW191" s="13" t="s">
        <v>34</v>
      </c>
      <c r="AX191" s="13" t="s">
        <v>72</v>
      </c>
      <c r="AY191" s="245" t="s">
        <v>130</v>
      </c>
    </row>
    <row r="192" s="16" customFormat="1">
      <c r="A192" s="16"/>
      <c r="B192" s="268"/>
      <c r="C192" s="269"/>
      <c r="D192" s="228" t="s">
        <v>143</v>
      </c>
      <c r="E192" s="270" t="s">
        <v>28</v>
      </c>
      <c r="F192" s="271" t="s">
        <v>321</v>
      </c>
      <c r="G192" s="269"/>
      <c r="H192" s="272">
        <v>117.05</v>
      </c>
      <c r="I192" s="273"/>
      <c r="J192" s="269"/>
      <c r="K192" s="269"/>
      <c r="L192" s="274"/>
      <c r="M192" s="275"/>
      <c r="N192" s="276"/>
      <c r="O192" s="276"/>
      <c r="P192" s="276"/>
      <c r="Q192" s="276"/>
      <c r="R192" s="276"/>
      <c r="S192" s="276"/>
      <c r="T192" s="277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78" t="s">
        <v>143</v>
      </c>
      <c r="AU192" s="278" t="s">
        <v>81</v>
      </c>
      <c r="AV192" s="16" t="s">
        <v>149</v>
      </c>
      <c r="AW192" s="16" t="s">
        <v>34</v>
      </c>
      <c r="AX192" s="16" t="s">
        <v>72</v>
      </c>
      <c r="AY192" s="278" t="s">
        <v>130</v>
      </c>
    </row>
    <row r="193" s="14" customFormat="1">
      <c r="A193" s="14"/>
      <c r="B193" s="246"/>
      <c r="C193" s="247"/>
      <c r="D193" s="228" t="s">
        <v>143</v>
      </c>
      <c r="E193" s="248" t="s">
        <v>28</v>
      </c>
      <c r="F193" s="249" t="s">
        <v>172</v>
      </c>
      <c r="G193" s="247"/>
      <c r="H193" s="250">
        <v>325.48399999999998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143</v>
      </c>
      <c r="AU193" s="256" t="s">
        <v>81</v>
      </c>
      <c r="AV193" s="14" t="s">
        <v>137</v>
      </c>
      <c r="AW193" s="14" t="s">
        <v>34</v>
      </c>
      <c r="AX193" s="14" t="s">
        <v>79</v>
      </c>
      <c r="AY193" s="256" t="s">
        <v>130</v>
      </c>
    </row>
    <row r="194" s="2" customFormat="1" ht="16.5" customHeight="1">
      <c r="A194" s="41"/>
      <c r="B194" s="42"/>
      <c r="C194" s="279" t="s">
        <v>249</v>
      </c>
      <c r="D194" s="279" t="s">
        <v>326</v>
      </c>
      <c r="E194" s="280" t="s">
        <v>327</v>
      </c>
      <c r="F194" s="281" t="s">
        <v>328</v>
      </c>
      <c r="G194" s="282" t="s">
        <v>302</v>
      </c>
      <c r="H194" s="283">
        <v>416.868</v>
      </c>
      <c r="I194" s="284"/>
      <c r="J194" s="285">
        <f>ROUND(I194*H194,2)</f>
        <v>0</v>
      </c>
      <c r="K194" s="281" t="s">
        <v>136</v>
      </c>
      <c r="L194" s="286"/>
      <c r="M194" s="287" t="s">
        <v>28</v>
      </c>
      <c r="N194" s="288" t="s">
        <v>43</v>
      </c>
      <c r="O194" s="87"/>
      <c r="P194" s="224">
        <f>O194*H194</f>
        <v>0</v>
      </c>
      <c r="Q194" s="224">
        <v>1</v>
      </c>
      <c r="R194" s="224">
        <f>Q194*H194</f>
        <v>416.868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186</v>
      </c>
      <c r="AT194" s="226" t="s">
        <v>326</v>
      </c>
      <c r="AU194" s="226" t="s">
        <v>81</v>
      </c>
      <c r="AY194" s="20" t="s">
        <v>130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137</v>
      </c>
      <c r="BM194" s="226" t="s">
        <v>345</v>
      </c>
    </row>
    <row r="195" s="2" customFormat="1">
      <c r="A195" s="41"/>
      <c r="B195" s="42"/>
      <c r="C195" s="43"/>
      <c r="D195" s="228" t="s">
        <v>139</v>
      </c>
      <c r="E195" s="43"/>
      <c r="F195" s="229" t="s">
        <v>328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139</v>
      </c>
      <c r="AU195" s="20" t="s">
        <v>81</v>
      </c>
    </row>
    <row r="196" s="13" customFormat="1">
      <c r="A196" s="13"/>
      <c r="B196" s="235"/>
      <c r="C196" s="236"/>
      <c r="D196" s="228" t="s">
        <v>143</v>
      </c>
      <c r="E196" s="237" t="s">
        <v>28</v>
      </c>
      <c r="F196" s="238" t="s">
        <v>948</v>
      </c>
      <c r="G196" s="236"/>
      <c r="H196" s="239">
        <v>208.434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143</v>
      </c>
      <c r="AU196" s="245" t="s">
        <v>81</v>
      </c>
      <c r="AV196" s="13" t="s">
        <v>81</v>
      </c>
      <c r="AW196" s="13" t="s">
        <v>34</v>
      </c>
      <c r="AX196" s="13" t="s">
        <v>72</v>
      </c>
      <c r="AY196" s="245" t="s">
        <v>130</v>
      </c>
    </row>
    <row r="197" s="14" customFormat="1">
      <c r="A197" s="14"/>
      <c r="B197" s="246"/>
      <c r="C197" s="247"/>
      <c r="D197" s="228" t="s">
        <v>143</v>
      </c>
      <c r="E197" s="248" t="s">
        <v>28</v>
      </c>
      <c r="F197" s="249" t="s">
        <v>283</v>
      </c>
      <c r="G197" s="247"/>
      <c r="H197" s="250">
        <v>208.434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143</v>
      </c>
      <c r="AU197" s="256" t="s">
        <v>81</v>
      </c>
      <c r="AV197" s="14" t="s">
        <v>137</v>
      </c>
      <c r="AW197" s="14" t="s">
        <v>34</v>
      </c>
      <c r="AX197" s="14" t="s">
        <v>79</v>
      </c>
      <c r="AY197" s="256" t="s">
        <v>130</v>
      </c>
    </row>
    <row r="198" s="13" customFormat="1">
      <c r="A198" s="13"/>
      <c r="B198" s="235"/>
      <c r="C198" s="236"/>
      <c r="D198" s="228" t="s">
        <v>143</v>
      </c>
      <c r="E198" s="236"/>
      <c r="F198" s="238" t="s">
        <v>949</v>
      </c>
      <c r="G198" s="236"/>
      <c r="H198" s="239">
        <v>416.868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143</v>
      </c>
      <c r="AU198" s="245" t="s">
        <v>81</v>
      </c>
      <c r="AV198" s="13" t="s">
        <v>81</v>
      </c>
      <c r="AW198" s="13" t="s">
        <v>4</v>
      </c>
      <c r="AX198" s="13" t="s">
        <v>79</v>
      </c>
      <c r="AY198" s="245" t="s">
        <v>130</v>
      </c>
    </row>
    <row r="199" s="2" customFormat="1" ht="24.15" customHeight="1">
      <c r="A199" s="41"/>
      <c r="B199" s="42"/>
      <c r="C199" s="215" t="s">
        <v>255</v>
      </c>
      <c r="D199" s="215" t="s">
        <v>132</v>
      </c>
      <c r="E199" s="216" t="s">
        <v>332</v>
      </c>
      <c r="F199" s="217" t="s">
        <v>333</v>
      </c>
      <c r="G199" s="218" t="s">
        <v>197</v>
      </c>
      <c r="H199" s="219">
        <v>139.25399999999999</v>
      </c>
      <c r="I199" s="220"/>
      <c r="J199" s="221">
        <f>ROUND(I199*H199,2)</f>
        <v>0</v>
      </c>
      <c r="K199" s="217" t="s">
        <v>136</v>
      </c>
      <c r="L199" s="47"/>
      <c r="M199" s="222" t="s">
        <v>28</v>
      </c>
      <c r="N199" s="223" t="s">
        <v>43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137</v>
      </c>
      <c r="AT199" s="226" t="s">
        <v>132</v>
      </c>
      <c r="AU199" s="226" t="s">
        <v>81</v>
      </c>
      <c r="AY199" s="20" t="s">
        <v>130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137</v>
      </c>
      <c r="BM199" s="226" t="s">
        <v>310</v>
      </c>
    </row>
    <row r="200" s="2" customFormat="1">
      <c r="A200" s="41"/>
      <c r="B200" s="42"/>
      <c r="C200" s="43"/>
      <c r="D200" s="228" t="s">
        <v>139</v>
      </c>
      <c r="E200" s="43"/>
      <c r="F200" s="229" t="s">
        <v>335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139</v>
      </c>
      <c r="AU200" s="20" t="s">
        <v>81</v>
      </c>
    </row>
    <row r="201" s="2" customFormat="1">
      <c r="A201" s="41"/>
      <c r="B201" s="42"/>
      <c r="C201" s="43"/>
      <c r="D201" s="233" t="s">
        <v>141</v>
      </c>
      <c r="E201" s="43"/>
      <c r="F201" s="234" t="s">
        <v>336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141</v>
      </c>
      <c r="AU201" s="20" t="s">
        <v>81</v>
      </c>
    </row>
    <row r="202" s="13" customFormat="1">
      <c r="A202" s="13"/>
      <c r="B202" s="235"/>
      <c r="C202" s="236"/>
      <c r="D202" s="228" t="s">
        <v>143</v>
      </c>
      <c r="E202" s="237" t="s">
        <v>28</v>
      </c>
      <c r="F202" s="238" t="s">
        <v>950</v>
      </c>
      <c r="G202" s="236"/>
      <c r="H202" s="239">
        <v>151.31200000000001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143</v>
      </c>
      <c r="AU202" s="245" t="s">
        <v>81</v>
      </c>
      <c r="AV202" s="13" t="s">
        <v>81</v>
      </c>
      <c r="AW202" s="13" t="s">
        <v>34</v>
      </c>
      <c r="AX202" s="13" t="s">
        <v>72</v>
      </c>
      <c r="AY202" s="245" t="s">
        <v>130</v>
      </c>
    </row>
    <row r="203" s="13" customFormat="1">
      <c r="A203" s="13"/>
      <c r="B203" s="235"/>
      <c r="C203" s="236"/>
      <c r="D203" s="228" t="s">
        <v>143</v>
      </c>
      <c r="E203" s="237" t="s">
        <v>28</v>
      </c>
      <c r="F203" s="238" t="s">
        <v>951</v>
      </c>
      <c r="G203" s="236"/>
      <c r="H203" s="239">
        <v>17.594999999999999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143</v>
      </c>
      <c r="AU203" s="245" t="s">
        <v>81</v>
      </c>
      <c r="AV203" s="13" t="s">
        <v>81</v>
      </c>
      <c r="AW203" s="13" t="s">
        <v>34</v>
      </c>
      <c r="AX203" s="13" t="s">
        <v>72</v>
      </c>
      <c r="AY203" s="245" t="s">
        <v>130</v>
      </c>
    </row>
    <row r="204" s="15" customFormat="1">
      <c r="A204" s="15"/>
      <c r="B204" s="258"/>
      <c r="C204" s="259"/>
      <c r="D204" s="228" t="s">
        <v>143</v>
      </c>
      <c r="E204" s="260" t="s">
        <v>28</v>
      </c>
      <c r="F204" s="261" t="s">
        <v>340</v>
      </c>
      <c r="G204" s="259"/>
      <c r="H204" s="260" t="s">
        <v>28</v>
      </c>
      <c r="I204" s="262"/>
      <c r="J204" s="259"/>
      <c r="K204" s="259"/>
      <c r="L204" s="263"/>
      <c r="M204" s="264"/>
      <c r="N204" s="265"/>
      <c r="O204" s="265"/>
      <c r="P204" s="265"/>
      <c r="Q204" s="265"/>
      <c r="R204" s="265"/>
      <c r="S204" s="265"/>
      <c r="T204" s="26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7" t="s">
        <v>143</v>
      </c>
      <c r="AU204" s="267" t="s">
        <v>81</v>
      </c>
      <c r="AV204" s="15" t="s">
        <v>79</v>
      </c>
      <c r="AW204" s="15" t="s">
        <v>34</v>
      </c>
      <c r="AX204" s="15" t="s">
        <v>72</v>
      </c>
      <c r="AY204" s="267" t="s">
        <v>130</v>
      </c>
    </row>
    <row r="205" s="13" customFormat="1">
      <c r="A205" s="13"/>
      <c r="B205" s="235"/>
      <c r="C205" s="236"/>
      <c r="D205" s="228" t="s">
        <v>143</v>
      </c>
      <c r="E205" s="237" t="s">
        <v>28</v>
      </c>
      <c r="F205" s="238" t="s">
        <v>952</v>
      </c>
      <c r="G205" s="236"/>
      <c r="H205" s="239">
        <v>-29.652999999999999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143</v>
      </c>
      <c r="AU205" s="245" t="s">
        <v>81</v>
      </c>
      <c r="AV205" s="13" t="s">
        <v>81</v>
      </c>
      <c r="AW205" s="13" t="s">
        <v>34</v>
      </c>
      <c r="AX205" s="13" t="s">
        <v>72</v>
      </c>
      <c r="AY205" s="245" t="s">
        <v>130</v>
      </c>
    </row>
    <row r="206" s="14" customFormat="1">
      <c r="A206" s="14"/>
      <c r="B206" s="246"/>
      <c r="C206" s="247"/>
      <c r="D206" s="228" t="s">
        <v>143</v>
      </c>
      <c r="E206" s="248" t="s">
        <v>28</v>
      </c>
      <c r="F206" s="249" t="s">
        <v>172</v>
      </c>
      <c r="G206" s="247"/>
      <c r="H206" s="250">
        <v>139.25400000000002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143</v>
      </c>
      <c r="AU206" s="256" t="s">
        <v>81</v>
      </c>
      <c r="AV206" s="14" t="s">
        <v>137</v>
      </c>
      <c r="AW206" s="14" t="s">
        <v>34</v>
      </c>
      <c r="AX206" s="14" t="s">
        <v>79</v>
      </c>
      <c r="AY206" s="256" t="s">
        <v>130</v>
      </c>
    </row>
    <row r="207" s="2" customFormat="1" ht="16.5" customHeight="1">
      <c r="A207" s="41"/>
      <c r="B207" s="42"/>
      <c r="C207" s="279" t="s">
        <v>198</v>
      </c>
      <c r="D207" s="279" t="s">
        <v>326</v>
      </c>
      <c r="E207" s="280" t="s">
        <v>343</v>
      </c>
      <c r="F207" s="281" t="s">
        <v>344</v>
      </c>
      <c r="G207" s="282" t="s">
        <v>302</v>
      </c>
      <c r="H207" s="283">
        <v>278.50799999999998</v>
      </c>
      <c r="I207" s="284"/>
      <c r="J207" s="285">
        <f>ROUND(I207*H207,2)</f>
        <v>0</v>
      </c>
      <c r="K207" s="281" t="s">
        <v>136</v>
      </c>
      <c r="L207" s="286"/>
      <c r="M207" s="287" t="s">
        <v>28</v>
      </c>
      <c r="N207" s="288" t="s">
        <v>43</v>
      </c>
      <c r="O207" s="87"/>
      <c r="P207" s="224">
        <f>O207*H207</f>
        <v>0</v>
      </c>
      <c r="Q207" s="224">
        <v>1</v>
      </c>
      <c r="R207" s="224">
        <f>Q207*H207</f>
        <v>278.50799999999998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186</v>
      </c>
      <c r="AT207" s="226" t="s">
        <v>326</v>
      </c>
      <c r="AU207" s="226" t="s">
        <v>81</v>
      </c>
      <c r="AY207" s="20" t="s">
        <v>130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137</v>
      </c>
      <c r="BM207" s="226" t="s">
        <v>334</v>
      </c>
    </row>
    <row r="208" s="2" customFormat="1">
      <c r="A208" s="41"/>
      <c r="B208" s="42"/>
      <c r="C208" s="43"/>
      <c r="D208" s="228" t="s">
        <v>139</v>
      </c>
      <c r="E208" s="43"/>
      <c r="F208" s="229" t="s">
        <v>344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139</v>
      </c>
      <c r="AU208" s="20" t="s">
        <v>81</v>
      </c>
    </row>
    <row r="209" s="13" customFormat="1">
      <c r="A209" s="13"/>
      <c r="B209" s="235"/>
      <c r="C209" s="236"/>
      <c r="D209" s="228" t="s">
        <v>143</v>
      </c>
      <c r="E209" s="237" t="s">
        <v>28</v>
      </c>
      <c r="F209" s="238" t="s">
        <v>953</v>
      </c>
      <c r="G209" s="236"/>
      <c r="H209" s="239">
        <v>139.25399999999999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143</v>
      </c>
      <c r="AU209" s="245" t="s">
        <v>81</v>
      </c>
      <c r="AV209" s="13" t="s">
        <v>81</v>
      </c>
      <c r="AW209" s="13" t="s">
        <v>34</v>
      </c>
      <c r="AX209" s="13" t="s">
        <v>72</v>
      </c>
      <c r="AY209" s="245" t="s">
        <v>130</v>
      </c>
    </row>
    <row r="210" s="14" customFormat="1">
      <c r="A210" s="14"/>
      <c r="B210" s="246"/>
      <c r="C210" s="247"/>
      <c r="D210" s="228" t="s">
        <v>143</v>
      </c>
      <c r="E210" s="248" t="s">
        <v>28</v>
      </c>
      <c r="F210" s="249" t="s">
        <v>283</v>
      </c>
      <c r="G210" s="247"/>
      <c r="H210" s="250">
        <v>139.25399999999999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6" t="s">
        <v>143</v>
      </c>
      <c r="AU210" s="256" t="s">
        <v>81</v>
      </c>
      <c r="AV210" s="14" t="s">
        <v>137</v>
      </c>
      <c r="AW210" s="14" t="s">
        <v>34</v>
      </c>
      <c r="AX210" s="14" t="s">
        <v>79</v>
      </c>
      <c r="AY210" s="256" t="s">
        <v>130</v>
      </c>
    </row>
    <row r="211" s="13" customFormat="1">
      <c r="A211" s="13"/>
      <c r="B211" s="235"/>
      <c r="C211" s="236"/>
      <c r="D211" s="228" t="s">
        <v>143</v>
      </c>
      <c r="E211" s="236"/>
      <c r="F211" s="238" t="s">
        <v>954</v>
      </c>
      <c r="G211" s="236"/>
      <c r="H211" s="239">
        <v>278.50799999999998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143</v>
      </c>
      <c r="AU211" s="245" t="s">
        <v>81</v>
      </c>
      <c r="AV211" s="13" t="s">
        <v>81</v>
      </c>
      <c r="AW211" s="13" t="s">
        <v>4</v>
      </c>
      <c r="AX211" s="13" t="s">
        <v>79</v>
      </c>
      <c r="AY211" s="245" t="s">
        <v>130</v>
      </c>
    </row>
    <row r="212" s="2" customFormat="1" ht="37.8" customHeight="1">
      <c r="A212" s="41"/>
      <c r="B212" s="42"/>
      <c r="C212" s="215" t="s">
        <v>268</v>
      </c>
      <c r="D212" s="215" t="s">
        <v>132</v>
      </c>
      <c r="E212" s="216" t="s">
        <v>349</v>
      </c>
      <c r="F212" s="217" t="s">
        <v>350</v>
      </c>
      <c r="G212" s="218" t="s">
        <v>189</v>
      </c>
      <c r="H212" s="219">
        <v>107.04000000000001</v>
      </c>
      <c r="I212" s="220"/>
      <c r="J212" s="221">
        <f>ROUND(I212*H212,2)</f>
        <v>0</v>
      </c>
      <c r="K212" s="217" t="s">
        <v>136</v>
      </c>
      <c r="L212" s="47"/>
      <c r="M212" s="222" t="s">
        <v>28</v>
      </c>
      <c r="N212" s="223" t="s">
        <v>43</v>
      </c>
      <c r="O212" s="87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137</v>
      </c>
      <c r="AT212" s="226" t="s">
        <v>132</v>
      </c>
      <c r="AU212" s="226" t="s">
        <v>81</v>
      </c>
      <c r="AY212" s="20" t="s">
        <v>130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79</v>
      </c>
      <c r="BK212" s="227">
        <f>ROUND(I212*H212,2)</f>
        <v>0</v>
      </c>
      <c r="BL212" s="20" t="s">
        <v>137</v>
      </c>
      <c r="BM212" s="226" t="s">
        <v>955</v>
      </c>
    </row>
    <row r="213" s="2" customFormat="1">
      <c r="A213" s="41"/>
      <c r="B213" s="42"/>
      <c r="C213" s="43"/>
      <c r="D213" s="228" t="s">
        <v>139</v>
      </c>
      <c r="E213" s="43"/>
      <c r="F213" s="229" t="s">
        <v>352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139</v>
      </c>
      <c r="AU213" s="20" t="s">
        <v>81</v>
      </c>
    </row>
    <row r="214" s="2" customFormat="1">
      <c r="A214" s="41"/>
      <c r="B214" s="42"/>
      <c r="C214" s="43"/>
      <c r="D214" s="233" t="s">
        <v>141</v>
      </c>
      <c r="E214" s="43"/>
      <c r="F214" s="234" t="s">
        <v>353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141</v>
      </c>
      <c r="AU214" s="20" t="s">
        <v>81</v>
      </c>
    </row>
    <row r="215" s="13" customFormat="1">
      <c r="A215" s="13"/>
      <c r="B215" s="235"/>
      <c r="C215" s="236"/>
      <c r="D215" s="228" t="s">
        <v>143</v>
      </c>
      <c r="E215" s="237" t="s">
        <v>28</v>
      </c>
      <c r="F215" s="238" t="s">
        <v>956</v>
      </c>
      <c r="G215" s="236"/>
      <c r="H215" s="239">
        <v>107.04000000000001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143</v>
      </c>
      <c r="AU215" s="245" t="s">
        <v>81</v>
      </c>
      <c r="AV215" s="13" t="s">
        <v>81</v>
      </c>
      <c r="AW215" s="13" t="s">
        <v>34</v>
      </c>
      <c r="AX215" s="13" t="s">
        <v>72</v>
      </c>
      <c r="AY215" s="245" t="s">
        <v>130</v>
      </c>
    </row>
    <row r="216" s="14" customFormat="1">
      <c r="A216" s="14"/>
      <c r="B216" s="246"/>
      <c r="C216" s="247"/>
      <c r="D216" s="228" t="s">
        <v>143</v>
      </c>
      <c r="E216" s="248" t="s">
        <v>28</v>
      </c>
      <c r="F216" s="249" t="s">
        <v>283</v>
      </c>
      <c r="G216" s="247"/>
      <c r="H216" s="250">
        <v>107.04000000000001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143</v>
      </c>
      <c r="AU216" s="256" t="s">
        <v>81</v>
      </c>
      <c r="AV216" s="14" t="s">
        <v>137</v>
      </c>
      <c r="AW216" s="14" t="s">
        <v>34</v>
      </c>
      <c r="AX216" s="14" t="s">
        <v>79</v>
      </c>
      <c r="AY216" s="256" t="s">
        <v>130</v>
      </c>
    </row>
    <row r="217" s="2" customFormat="1" ht="24.15" customHeight="1">
      <c r="A217" s="41"/>
      <c r="B217" s="42"/>
      <c r="C217" s="215" t="s">
        <v>204</v>
      </c>
      <c r="D217" s="215" t="s">
        <v>132</v>
      </c>
      <c r="E217" s="216" t="s">
        <v>356</v>
      </c>
      <c r="F217" s="217" t="s">
        <v>357</v>
      </c>
      <c r="G217" s="218" t="s">
        <v>189</v>
      </c>
      <c r="H217" s="219">
        <v>107.04000000000001</v>
      </c>
      <c r="I217" s="220"/>
      <c r="J217" s="221">
        <f>ROUND(I217*H217,2)</f>
        <v>0</v>
      </c>
      <c r="K217" s="217" t="s">
        <v>136</v>
      </c>
      <c r="L217" s="47"/>
      <c r="M217" s="222" t="s">
        <v>28</v>
      </c>
      <c r="N217" s="223" t="s">
        <v>43</v>
      </c>
      <c r="O217" s="87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137</v>
      </c>
      <c r="AT217" s="226" t="s">
        <v>132</v>
      </c>
      <c r="AU217" s="226" t="s">
        <v>81</v>
      </c>
      <c r="AY217" s="20" t="s">
        <v>130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79</v>
      </c>
      <c r="BK217" s="227">
        <f>ROUND(I217*H217,2)</f>
        <v>0</v>
      </c>
      <c r="BL217" s="20" t="s">
        <v>137</v>
      </c>
      <c r="BM217" s="226" t="s">
        <v>957</v>
      </c>
    </row>
    <row r="218" s="2" customFormat="1">
      <c r="A218" s="41"/>
      <c r="B218" s="42"/>
      <c r="C218" s="43"/>
      <c r="D218" s="228" t="s">
        <v>139</v>
      </c>
      <c r="E218" s="43"/>
      <c r="F218" s="229" t="s">
        <v>359</v>
      </c>
      <c r="G218" s="43"/>
      <c r="H218" s="43"/>
      <c r="I218" s="230"/>
      <c r="J218" s="43"/>
      <c r="K218" s="43"/>
      <c r="L218" s="47"/>
      <c r="M218" s="231"/>
      <c r="N218" s="232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139</v>
      </c>
      <c r="AU218" s="20" t="s">
        <v>81</v>
      </c>
    </row>
    <row r="219" s="2" customFormat="1">
      <c r="A219" s="41"/>
      <c r="B219" s="42"/>
      <c r="C219" s="43"/>
      <c r="D219" s="233" t="s">
        <v>141</v>
      </c>
      <c r="E219" s="43"/>
      <c r="F219" s="234" t="s">
        <v>360</v>
      </c>
      <c r="G219" s="43"/>
      <c r="H219" s="43"/>
      <c r="I219" s="230"/>
      <c r="J219" s="43"/>
      <c r="K219" s="43"/>
      <c r="L219" s="47"/>
      <c r="M219" s="231"/>
      <c r="N219" s="232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141</v>
      </c>
      <c r="AU219" s="20" t="s">
        <v>81</v>
      </c>
    </row>
    <row r="220" s="13" customFormat="1">
      <c r="A220" s="13"/>
      <c r="B220" s="235"/>
      <c r="C220" s="236"/>
      <c r="D220" s="228" t="s">
        <v>143</v>
      </c>
      <c r="E220" s="237" t="s">
        <v>28</v>
      </c>
      <c r="F220" s="238" t="s">
        <v>956</v>
      </c>
      <c r="G220" s="236"/>
      <c r="H220" s="239">
        <v>107.04000000000001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143</v>
      </c>
      <c r="AU220" s="245" t="s">
        <v>81</v>
      </c>
      <c r="AV220" s="13" t="s">
        <v>81</v>
      </c>
      <c r="AW220" s="13" t="s">
        <v>34</v>
      </c>
      <c r="AX220" s="13" t="s">
        <v>72</v>
      </c>
      <c r="AY220" s="245" t="s">
        <v>130</v>
      </c>
    </row>
    <row r="221" s="14" customFormat="1">
      <c r="A221" s="14"/>
      <c r="B221" s="246"/>
      <c r="C221" s="247"/>
      <c r="D221" s="228" t="s">
        <v>143</v>
      </c>
      <c r="E221" s="248" t="s">
        <v>28</v>
      </c>
      <c r="F221" s="249" t="s">
        <v>172</v>
      </c>
      <c r="G221" s="247"/>
      <c r="H221" s="250">
        <v>107.04000000000001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143</v>
      </c>
      <c r="AU221" s="256" t="s">
        <v>81</v>
      </c>
      <c r="AV221" s="14" t="s">
        <v>137</v>
      </c>
      <c r="AW221" s="14" t="s">
        <v>34</v>
      </c>
      <c r="AX221" s="14" t="s">
        <v>79</v>
      </c>
      <c r="AY221" s="256" t="s">
        <v>130</v>
      </c>
    </row>
    <row r="222" s="2" customFormat="1" ht="24.15" customHeight="1">
      <c r="A222" s="41"/>
      <c r="B222" s="42"/>
      <c r="C222" s="215" t="s">
        <v>7</v>
      </c>
      <c r="D222" s="215" t="s">
        <v>132</v>
      </c>
      <c r="E222" s="216" t="s">
        <v>362</v>
      </c>
      <c r="F222" s="217" t="s">
        <v>363</v>
      </c>
      <c r="G222" s="218" t="s">
        <v>189</v>
      </c>
      <c r="H222" s="219">
        <v>107.04000000000001</v>
      </c>
      <c r="I222" s="220"/>
      <c r="J222" s="221">
        <f>ROUND(I222*H222,2)</f>
        <v>0</v>
      </c>
      <c r="K222" s="217" t="s">
        <v>136</v>
      </c>
      <c r="L222" s="47"/>
      <c r="M222" s="222" t="s">
        <v>28</v>
      </c>
      <c r="N222" s="223" t="s">
        <v>43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137</v>
      </c>
      <c r="AT222" s="226" t="s">
        <v>132</v>
      </c>
      <c r="AU222" s="226" t="s">
        <v>81</v>
      </c>
      <c r="AY222" s="20" t="s">
        <v>130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79</v>
      </c>
      <c r="BK222" s="227">
        <f>ROUND(I222*H222,2)</f>
        <v>0</v>
      </c>
      <c r="BL222" s="20" t="s">
        <v>137</v>
      </c>
      <c r="BM222" s="226" t="s">
        <v>479</v>
      </c>
    </row>
    <row r="223" s="2" customFormat="1">
      <c r="A223" s="41"/>
      <c r="B223" s="42"/>
      <c r="C223" s="43"/>
      <c r="D223" s="228" t="s">
        <v>139</v>
      </c>
      <c r="E223" s="43"/>
      <c r="F223" s="229" t="s">
        <v>365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139</v>
      </c>
      <c r="AU223" s="20" t="s">
        <v>81</v>
      </c>
    </row>
    <row r="224" s="2" customFormat="1">
      <c r="A224" s="41"/>
      <c r="B224" s="42"/>
      <c r="C224" s="43"/>
      <c r="D224" s="233" t="s">
        <v>141</v>
      </c>
      <c r="E224" s="43"/>
      <c r="F224" s="234" t="s">
        <v>366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141</v>
      </c>
      <c r="AU224" s="20" t="s">
        <v>81</v>
      </c>
    </row>
    <row r="225" s="13" customFormat="1">
      <c r="A225" s="13"/>
      <c r="B225" s="235"/>
      <c r="C225" s="236"/>
      <c r="D225" s="228" t="s">
        <v>143</v>
      </c>
      <c r="E225" s="237" t="s">
        <v>28</v>
      </c>
      <c r="F225" s="238" t="s">
        <v>956</v>
      </c>
      <c r="G225" s="236"/>
      <c r="H225" s="239">
        <v>107.04000000000001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143</v>
      </c>
      <c r="AU225" s="245" t="s">
        <v>81</v>
      </c>
      <c r="AV225" s="13" t="s">
        <v>81</v>
      </c>
      <c r="AW225" s="13" t="s">
        <v>34</v>
      </c>
      <c r="AX225" s="13" t="s">
        <v>72</v>
      </c>
      <c r="AY225" s="245" t="s">
        <v>130</v>
      </c>
    </row>
    <row r="226" s="14" customFormat="1">
      <c r="A226" s="14"/>
      <c r="B226" s="246"/>
      <c r="C226" s="247"/>
      <c r="D226" s="228" t="s">
        <v>143</v>
      </c>
      <c r="E226" s="248" t="s">
        <v>28</v>
      </c>
      <c r="F226" s="249" t="s">
        <v>172</v>
      </c>
      <c r="G226" s="247"/>
      <c r="H226" s="250">
        <v>107.04000000000001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6" t="s">
        <v>143</v>
      </c>
      <c r="AU226" s="256" t="s">
        <v>81</v>
      </c>
      <c r="AV226" s="14" t="s">
        <v>137</v>
      </c>
      <c r="AW226" s="14" t="s">
        <v>34</v>
      </c>
      <c r="AX226" s="14" t="s">
        <v>79</v>
      </c>
      <c r="AY226" s="256" t="s">
        <v>130</v>
      </c>
    </row>
    <row r="227" s="2" customFormat="1" ht="16.5" customHeight="1">
      <c r="A227" s="41"/>
      <c r="B227" s="42"/>
      <c r="C227" s="279" t="s">
        <v>290</v>
      </c>
      <c r="D227" s="279" t="s">
        <v>326</v>
      </c>
      <c r="E227" s="280" t="s">
        <v>368</v>
      </c>
      <c r="F227" s="281" t="s">
        <v>369</v>
      </c>
      <c r="G227" s="282" t="s">
        <v>370</v>
      </c>
      <c r="H227" s="283">
        <v>3.2109999999999999</v>
      </c>
      <c r="I227" s="284"/>
      <c r="J227" s="285">
        <f>ROUND(I227*H227,2)</f>
        <v>0</v>
      </c>
      <c r="K227" s="281" t="s">
        <v>136</v>
      </c>
      <c r="L227" s="286"/>
      <c r="M227" s="287" t="s">
        <v>28</v>
      </c>
      <c r="N227" s="288" t="s">
        <v>43</v>
      </c>
      <c r="O227" s="87"/>
      <c r="P227" s="224">
        <f>O227*H227</f>
        <v>0</v>
      </c>
      <c r="Q227" s="224">
        <v>0.001</v>
      </c>
      <c r="R227" s="224">
        <f>Q227*H227</f>
        <v>0.0032109999999999999</v>
      </c>
      <c r="S227" s="224">
        <v>0</v>
      </c>
      <c r="T227" s="225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6" t="s">
        <v>186</v>
      </c>
      <c r="AT227" s="226" t="s">
        <v>326</v>
      </c>
      <c r="AU227" s="226" t="s">
        <v>81</v>
      </c>
      <c r="AY227" s="20" t="s">
        <v>130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20" t="s">
        <v>79</v>
      </c>
      <c r="BK227" s="227">
        <f>ROUND(I227*H227,2)</f>
        <v>0</v>
      </c>
      <c r="BL227" s="20" t="s">
        <v>137</v>
      </c>
      <c r="BM227" s="226" t="s">
        <v>364</v>
      </c>
    </row>
    <row r="228" s="2" customFormat="1">
      <c r="A228" s="41"/>
      <c r="B228" s="42"/>
      <c r="C228" s="43"/>
      <c r="D228" s="228" t="s">
        <v>139</v>
      </c>
      <c r="E228" s="43"/>
      <c r="F228" s="229" t="s">
        <v>369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139</v>
      </c>
      <c r="AU228" s="20" t="s">
        <v>81</v>
      </c>
    </row>
    <row r="229" s="13" customFormat="1">
      <c r="A229" s="13"/>
      <c r="B229" s="235"/>
      <c r="C229" s="236"/>
      <c r="D229" s="228" t="s">
        <v>143</v>
      </c>
      <c r="E229" s="237" t="s">
        <v>28</v>
      </c>
      <c r="F229" s="238" t="s">
        <v>958</v>
      </c>
      <c r="G229" s="236"/>
      <c r="H229" s="239">
        <v>3.2109999999999999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143</v>
      </c>
      <c r="AU229" s="245" t="s">
        <v>81</v>
      </c>
      <c r="AV229" s="13" t="s">
        <v>81</v>
      </c>
      <c r="AW229" s="13" t="s">
        <v>34</v>
      </c>
      <c r="AX229" s="13" t="s">
        <v>72</v>
      </c>
      <c r="AY229" s="245" t="s">
        <v>130</v>
      </c>
    </row>
    <row r="230" s="14" customFormat="1">
      <c r="A230" s="14"/>
      <c r="B230" s="246"/>
      <c r="C230" s="247"/>
      <c r="D230" s="228" t="s">
        <v>143</v>
      </c>
      <c r="E230" s="248" t="s">
        <v>28</v>
      </c>
      <c r="F230" s="249" t="s">
        <v>283</v>
      </c>
      <c r="G230" s="247"/>
      <c r="H230" s="250">
        <v>3.2109999999999999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143</v>
      </c>
      <c r="AU230" s="256" t="s">
        <v>81</v>
      </c>
      <c r="AV230" s="14" t="s">
        <v>137</v>
      </c>
      <c r="AW230" s="14" t="s">
        <v>34</v>
      </c>
      <c r="AX230" s="14" t="s">
        <v>79</v>
      </c>
      <c r="AY230" s="256" t="s">
        <v>130</v>
      </c>
    </row>
    <row r="231" s="2" customFormat="1" ht="24.15" customHeight="1">
      <c r="A231" s="41"/>
      <c r="B231" s="42"/>
      <c r="C231" s="215" t="s">
        <v>299</v>
      </c>
      <c r="D231" s="215" t="s">
        <v>132</v>
      </c>
      <c r="E231" s="216" t="s">
        <v>374</v>
      </c>
      <c r="F231" s="217" t="s">
        <v>375</v>
      </c>
      <c r="G231" s="218" t="s">
        <v>189</v>
      </c>
      <c r="H231" s="219">
        <v>142</v>
      </c>
      <c r="I231" s="220"/>
      <c r="J231" s="221">
        <f>ROUND(I231*H231,2)</f>
        <v>0</v>
      </c>
      <c r="K231" s="217" t="s">
        <v>136</v>
      </c>
      <c r="L231" s="47"/>
      <c r="M231" s="222" t="s">
        <v>28</v>
      </c>
      <c r="N231" s="223" t="s">
        <v>43</v>
      </c>
      <c r="O231" s="87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137</v>
      </c>
      <c r="AT231" s="226" t="s">
        <v>132</v>
      </c>
      <c r="AU231" s="226" t="s">
        <v>81</v>
      </c>
      <c r="AY231" s="20" t="s">
        <v>130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79</v>
      </c>
      <c r="BK231" s="227">
        <f>ROUND(I231*H231,2)</f>
        <v>0</v>
      </c>
      <c r="BL231" s="20" t="s">
        <v>137</v>
      </c>
      <c r="BM231" s="226" t="s">
        <v>371</v>
      </c>
    </row>
    <row r="232" s="2" customFormat="1">
      <c r="A232" s="41"/>
      <c r="B232" s="42"/>
      <c r="C232" s="43"/>
      <c r="D232" s="228" t="s">
        <v>139</v>
      </c>
      <c r="E232" s="43"/>
      <c r="F232" s="229" t="s">
        <v>377</v>
      </c>
      <c r="G232" s="43"/>
      <c r="H232" s="43"/>
      <c r="I232" s="230"/>
      <c r="J232" s="43"/>
      <c r="K232" s="43"/>
      <c r="L232" s="47"/>
      <c r="M232" s="231"/>
      <c r="N232" s="232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139</v>
      </c>
      <c r="AU232" s="20" t="s">
        <v>81</v>
      </c>
    </row>
    <row r="233" s="2" customFormat="1">
      <c r="A233" s="41"/>
      <c r="B233" s="42"/>
      <c r="C233" s="43"/>
      <c r="D233" s="233" t="s">
        <v>141</v>
      </c>
      <c r="E233" s="43"/>
      <c r="F233" s="234" t="s">
        <v>378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141</v>
      </c>
      <c r="AU233" s="20" t="s">
        <v>81</v>
      </c>
    </row>
    <row r="234" s="13" customFormat="1">
      <c r="A234" s="13"/>
      <c r="B234" s="235"/>
      <c r="C234" s="236"/>
      <c r="D234" s="228" t="s">
        <v>143</v>
      </c>
      <c r="E234" s="237" t="s">
        <v>28</v>
      </c>
      <c r="F234" s="238" t="s">
        <v>959</v>
      </c>
      <c r="G234" s="236"/>
      <c r="H234" s="239">
        <v>142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143</v>
      </c>
      <c r="AU234" s="245" t="s">
        <v>81</v>
      </c>
      <c r="AV234" s="13" t="s">
        <v>81</v>
      </c>
      <c r="AW234" s="13" t="s">
        <v>34</v>
      </c>
      <c r="AX234" s="13" t="s">
        <v>72</v>
      </c>
      <c r="AY234" s="245" t="s">
        <v>130</v>
      </c>
    </row>
    <row r="235" s="14" customFormat="1">
      <c r="A235" s="14"/>
      <c r="B235" s="246"/>
      <c r="C235" s="247"/>
      <c r="D235" s="228" t="s">
        <v>143</v>
      </c>
      <c r="E235" s="248" t="s">
        <v>28</v>
      </c>
      <c r="F235" s="249" t="s">
        <v>172</v>
      </c>
      <c r="G235" s="247"/>
      <c r="H235" s="250">
        <v>142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6" t="s">
        <v>143</v>
      </c>
      <c r="AU235" s="256" t="s">
        <v>81</v>
      </c>
      <c r="AV235" s="14" t="s">
        <v>137</v>
      </c>
      <c r="AW235" s="14" t="s">
        <v>34</v>
      </c>
      <c r="AX235" s="14" t="s">
        <v>79</v>
      </c>
      <c r="AY235" s="256" t="s">
        <v>130</v>
      </c>
    </row>
    <row r="236" s="2" customFormat="1" ht="33" customHeight="1">
      <c r="A236" s="41"/>
      <c r="B236" s="42"/>
      <c r="C236" s="215" t="s">
        <v>225</v>
      </c>
      <c r="D236" s="215" t="s">
        <v>132</v>
      </c>
      <c r="E236" s="216" t="s">
        <v>381</v>
      </c>
      <c r="F236" s="217" t="s">
        <v>382</v>
      </c>
      <c r="G236" s="218" t="s">
        <v>189</v>
      </c>
      <c r="H236" s="219">
        <v>107.04000000000001</v>
      </c>
      <c r="I236" s="220"/>
      <c r="J236" s="221">
        <f>ROUND(I236*H236,2)</f>
        <v>0</v>
      </c>
      <c r="K236" s="217" t="s">
        <v>136</v>
      </c>
      <c r="L236" s="47"/>
      <c r="M236" s="222" t="s">
        <v>28</v>
      </c>
      <c r="N236" s="223" t="s">
        <v>43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137</v>
      </c>
      <c r="AT236" s="226" t="s">
        <v>132</v>
      </c>
      <c r="AU236" s="226" t="s">
        <v>81</v>
      </c>
      <c r="AY236" s="20" t="s">
        <v>130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0" t="s">
        <v>79</v>
      </c>
      <c r="BK236" s="227">
        <f>ROUND(I236*H236,2)</f>
        <v>0</v>
      </c>
      <c r="BL236" s="20" t="s">
        <v>137</v>
      </c>
      <c r="BM236" s="226" t="s">
        <v>960</v>
      </c>
    </row>
    <row r="237" s="2" customFormat="1">
      <c r="A237" s="41"/>
      <c r="B237" s="42"/>
      <c r="C237" s="43"/>
      <c r="D237" s="228" t="s">
        <v>139</v>
      </c>
      <c r="E237" s="43"/>
      <c r="F237" s="229" t="s">
        <v>384</v>
      </c>
      <c r="G237" s="43"/>
      <c r="H237" s="43"/>
      <c r="I237" s="230"/>
      <c r="J237" s="43"/>
      <c r="K237" s="43"/>
      <c r="L237" s="47"/>
      <c r="M237" s="231"/>
      <c r="N237" s="232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139</v>
      </c>
      <c r="AU237" s="20" t="s">
        <v>81</v>
      </c>
    </row>
    <row r="238" s="2" customFormat="1">
      <c r="A238" s="41"/>
      <c r="B238" s="42"/>
      <c r="C238" s="43"/>
      <c r="D238" s="233" t="s">
        <v>141</v>
      </c>
      <c r="E238" s="43"/>
      <c r="F238" s="234" t="s">
        <v>385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141</v>
      </c>
      <c r="AU238" s="20" t="s">
        <v>81</v>
      </c>
    </row>
    <row r="239" s="13" customFormat="1">
      <c r="A239" s="13"/>
      <c r="B239" s="235"/>
      <c r="C239" s="236"/>
      <c r="D239" s="228" t="s">
        <v>143</v>
      </c>
      <c r="E239" s="237" t="s">
        <v>28</v>
      </c>
      <c r="F239" s="238" t="s">
        <v>956</v>
      </c>
      <c r="G239" s="236"/>
      <c r="H239" s="239">
        <v>107.04000000000001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143</v>
      </c>
      <c r="AU239" s="245" t="s">
        <v>81</v>
      </c>
      <c r="AV239" s="13" t="s">
        <v>81</v>
      </c>
      <c r="AW239" s="13" t="s">
        <v>34</v>
      </c>
      <c r="AX239" s="13" t="s">
        <v>72</v>
      </c>
      <c r="AY239" s="245" t="s">
        <v>130</v>
      </c>
    </row>
    <row r="240" s="14" customFormat="1">
      <c r="A240" s="14"/>
      <c r="B240" s="246"/>
      <c r="C240" s="247"/>
      <c r="D240" s="228" t="s">
        <v>143</v>
      </c>
      <c r="E240" s="248" t="s">
        <v>28</v>
      </c>
      <c r="F240" s="249" t="s">
        <v>283</v>
      </c>
      <c r="G240" s="247"/>
      <c r="H240" s="250">
        <v>107.04000000000001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143</v>
      </c>
      <c r="AU240" s="256" t="s">
        <v>81</v>
      </c>
      <c r="AV240" s="14" t="s">
        <v>137</v>
      </c>
      <c r="AW240" s="14" t="s">
        <v>34</v>
      </c>
      <c r="AX240" s="14" t="s">
        <v>79</v>
      </c>
      <c r="AY240" s="256" t="s">
        <v>130</v>
      </c>
    </row>
    <row r="241" s="2" customFormat="1" ht="33" customHeight="1">
      <c r="A241" s="41"/>
      <c r="B241" s="42"/>
      <c r="C241" s="215" t="s">
        <v>325</v>
      </c>
      <c r="D241" s="215" t="s">
        <v>132</v>
      </c>
      <c r="E241" s="216" t="s">
        <v>387</v>
      </c>
      <c r="F241" s="217" t="s">
        <v>388</v>
      </c>
      <c r="G241" s="218" t="s">
        <v>189</v>
      </c>
      <c r="H241" s="219">
        <v>107.04000000000001</v>
      </c>
      <c r="I241" s="220"/>
      <c r="J241" s="221">
        <f>ROUND(I241*H241,2)</f>
        <v>0</v>
      </c>
      <c r="K241" s="217" t="s">
        <v>136</v>
      </c>
      <c r="L241" s="47"/>
      <c r="M241" s="222" t="s">
        <v>28</v>
      </c>
      <c r="N241" s="223" t="s">
        <v>43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137</v>
      </c>
      <c r="AT241" s="226" t="s">
        <v>132</v>
      </c>
      <c r="AU241" s="226" t="s">
        <v>81</v>
      </c>
      <c r="AY241" s="20" t="s">
        <v>130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137</v>
      </c>
      <c r="BM241" s="226" t="s">
        <v>961</v>
      </c>
    </row>
    <row r="242" s="2" customFormat="1">
      <c r="A242" s="41"/>
      <c r="B242" s="42"/>
      <c r="C242" s="43"/>
      <c r="D242" s="228" t="s">
        <v>139</v>
      </c>
      <c r="E242" s="43"/>
      <c r="F242" s="229" t="s">
        <v>390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139</v>
      </c>
      <c r="AU242" s="20" t="s">
        <v>81</v>
      </c>
    </row>
    <row r="243" s="2" customFormat="1">
      <c r="A243" s="41"/>
      <c r="B243" s="42"/>
      <c r="C243" s="43"/>
      <c r="D243" s="233" t="s">
        <v>141</v>
      </c>
      <c r="E243" s="43"/>
      <c r="F243" s="234" t="s">
        <v>391</v>
      </c>
      <c r="G243" s="43"/>
      <c r="H243" s="43"/>
      <c r="I243" s="230"/>
      <c r="J243" s="43"/>
      <c r="K243" s="43"/>
      <c r="L243" s="47"/>
      <c r="M243" s="231"/>
      <c r="N243" s="232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141</v>
      </c>
      <c r="AU243" s="20" t="s">
        <v>81</v>
      </c>
    </row>
    <row r="244" s="13" customFormat="1">
      <c r="A244" s="13"/>
      <c r="B244" s="235"/>
      <c r="C244" s="236"/>
      <c r="D244" s="228" t="s">
        <v>143</v>
      </c>
      <c r="E244" s="237" t="s">
        <v>28</v>
      </c>
      <c r="F244" s="238" t="s">
        <v>956</v>
      </c>
      <c r="G244" s="236"/>
      <c r="H244" s="239">
        <v>107.04000000000001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143</v>
      </c>
      <c r="AU244" s="245" t="s">
        <v>81</v>
      </c>
      <c r="AV244" s="13" t="s">
        <v>81</v>
      </c>
      <c r="AW244" s="13" t="s">
        <v>34</v>
      </c>
      <c r="AX244" s="13" t="s">
        <v>72</v>
      </c>
      <c r="AY244" s="245" t="s">
        <v>130</v>
      </c>
    </row>
    <row r="245" s="14" customFormat="1">
      <c r="A245" s="14"/>
      <c r="B245" s="246"/>
      <c r="C245" s="247"/>
      <c r="D245" s="228" t="s">
        <v>143</v>
      </c>
      <c r="E245" s="248" t="s">
        <v>28</v>
      </c>
      <c r="F245" s="249" t="s">
        <v>283</v>
      </c>
      <c r="G245" s="247"/>
      <c r="H245" s="250">
        <v>107.04000000000001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143</v>
      </c>
      <c r="AU245" s="256" t="s">
        <v>81</v>
      </c>
      <c r="AV245" s="14" t="s">
        <v>137</v>
      </c>
      <c r="AW245" s="14" t="s">
        <v>34</v>
      </c>
      <c r="AX245" s="14" t="s">
        <v>79</v>
      </c>
      <c r="AY245" s="256" t="s">
        <v>130</v>
      </c>
    </row>
    <row r="246" s="2" customFormat="1" ht="16.5" customHeight="1">
      <c r="A246" s="41"/>
      <c r="B246" s="42"/>
      <c r="C246" s="215" t="s">
        <v>234</v>
      </c>
      <c r="D246" s="215" t="s">
        <v>132</v>
      </c>
      <c r="E246" s="216" t="s">
        <v>393</v>
      </c>
      <c r="F246" s="217" t="s">
        <v>394</v>
      </c>
      <c r="G246" s="218" t="s">
        <v>197</v>
      </c>
      <c r="H246" s="219">
        <v>3.2109999999999999</v>
      </c>
      <c r="I246" s="220"/>
      <c r="J246" s="221">
        <f>ROUND(I246*H246,2)</f>
        <v>0</v>
      </c>
      <c r="K246" s="217" t="s">
        <v>136</v>
      </c>
      <c r="L246" s="47"/>
      <c r="M246" s="222" t="s">
        <v>28</v>
      </c>
      <c r="N246" s="223" t="s">
        <v>43</v>
      </c>
      <c r="O246" s="87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137</v>
      </c>
      <c r="AT246" s="226" t="s">
        <v>132</v>
      </c>
      <c r="AU246" s="226" t="s">
        <v>81</v>
      </c>
      <c r="AY246" s="20" t="s">
        <v>130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20" t="s">
        <v>79</v>
      </c>
      <c r="BK246" s="227">
        <f>ROUND(I246*H246,2)</f>
        <v>0</v>
      </c>
      <c r="BL246" s="20" t="s">
        <v>137</v>
      </c>
      <c r="BM246" s="226" t="s">
        <v>962</v>
      </c>
    </row>
    <row r="247" s="2" customFormat="1">
      <c r="A247" s="41"/>
      <c r="B247" s="42"/>
      <c r="C247" s="43"/>
      <c r="D247" s="228" t="s">
        <v>139</v>
      </c>
      <c r="E247" s="43"/>
      <c r="F247" s="229" t="s">
        <v>396</v>
      </c>
      <c r="G247" s="43"/>
      <c r="H247" s="43"/>
      <c r="I247" s="230"/>
      <c r="J247" s="43"/>
      <c r="K247" s="43"/>
      <c r="L247" s="47"/>
      <c r="M247" s="231"/>
      <c r="N247" s="232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139</v>
      </c>
      <c r="AU247" s="20" t="s">
        <v>81</v>
      </c>
    </row>
    <row r="248" s="2" customFormat="1">
      <c r="A248" s="41"/>
      <c r="B248" s="42"/>
      <c r="C248" s="43"/>
      <c r="D248" s="233" t="s">
        <v>141</v>
      </c>
      <c r="E248" s="43"/>
      <c r="F248" s="234" t="s">
        <v>397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141</v>
      </c>
      <c r="AU248" s="20" t="s">
        <v>81</v>
      </c>
    </row>
    <row r="249" s="2" customFormat="1">
      <c r="A249" s="41"/>
      <c r="B249" s="42"/>
      <c r="C249" s="43"/>
      <c r="D249" s="228" t="s">
        <v>220</v>
      </c>
      <c r="E249" s="43"/>
      <c r="F249" s="257" t="s">
        <v>398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220</v>
      </c>
      <c r="AU249" s="20" t="s">
        <v>81</v>
      </c>
    </row>
    <row r="250" s="13" customFormat="1">
      <c r="A250" s="13"/>
      <c r="B250" s="235"/>
      <c r="C250" s="236"/>
      <c r="D250" s="228" t="s">
        <v>143</v>
      </c>
      <c r="E250" s="237" t="s">
        <v>28</v>
      </c>
      <c r="F250" s="238" t="s">
        <v>963</v>
      </c>
      <c r="G250" s="236"/>
      <c r="H250" s="239">
        <v>3.2109999999999999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143</v>
      </c>
      <c r="AU250" s="245" t="s">
        <v>81</v>
      </c>
      <c r="AV250" s="13" t="s">
        <v>81</v>
      </c>
      <c r="AW250" s="13" t="s">
        <v>34</v>
      </c>
      <c r="AX250" s="13" t="s">
        <v>72</v>
      </c>
      <c r="AY250" s="245" t="s">
        <v>130</v>
      </c>
    </row>
    <row r="251" s="14" customFormat="1">
      <c r="A251" s="14"/>
      <c r="B251" s="246"/>
      <c r="C251" s="247"/>
      <c r="D251" s="228" t="s">
        <v>143</v>
      </c>
      <c r="E251" s="248" t="s">
        <v>28</v>
      </c>
      <c r="F251" s="249" t="s">
        <v>283</v>
      </c>
      <c r="G251" s="247"/>
      <c r="H251" s="250">
        <v>3.2109999999999999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143</v>
      </c>
      <c r="AU251" s="256" t="s">
        <v>81</v>
      </c>
      <c r="AV251" s="14" t="s">
        <v>137</v>
      </c>
      <c r="AW251" s="14" t="s">
        <v>34</v>
      </c>
      <c r="AX251" s="14" t="s">
        <v>79</v>
      </c>
      <c r="AY251" s="256" t="s">
        <v>130</v>
      </c>
    </row>
    <row r="252" s="12" customFormat="1" ht="22.8" customHeight="1">
      <c r="A252" s="12"/>
      <c r="B252" s="199"/>
      <c r="C252" s="200"/>
      <c r="D252" s="201" t="s">
        <v>71</v>
      </c>
      <c r="E252" s="213" t="s">
        <v>149</v>
      </c>
      <c r="F252" s="213" t="s">
        <v>400</v>
      </c>
      <c r="G252" s="200"/>
      <c r="H252" s="200"/>
      <c r="I252" s="203"/>
      <c r="J252" s="214">
        <f>BK252</f>
        <v>0</v>
      </c>
      <c r="K252" s="200"/>
      <c r="L252" s="205"/>
      <c r="M252" s="206"/>
      <c r="N252" s="207"/>
      <c r="O252" s="207"/>
      <c r="P252" s="208">
        <f>SUM(P253:P262)</f>
        <v>0</v>
      </c>
      <c r="Q252" s="207"/>
      <c r="R252" s="208">
        <f>SUM(R253:R262)</f>
        <v>0</v>
      </c>
      <c r="S252" s="207"/>
      <c r="T252" s="209">
        <f>SUM(T253:T262)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0" t="s">
        <v>79</v>
      </c>
      <c r="AT252" s="211" t="s">
        <v>71</v>
      </c>
      <c r="AU252" s="211" t="s">
        <v>79</v>
      </c>
      <c r="AY252" s="210" t="s">
        <v>130</v>
      </c>
      <c r="BK252" s="212">
        <f>SUM(BK253:BK262)</f>
        <v>0</v>
      </c>
    </row>
    <row r="253" s="2" customFormat="1" ht="16.5" customHeight="1">
      <c r="A253" s="41"/>
      <c r="B253" s="42"/>
      <c r="C253" s="215" t="s">
        <v>342</v>
      </c>
      <c r="D253" s="215" t="s">
        <v>132</v>
      </c>
      <c r="E253" s="216" t="s">
        <v>401</v>
      </c>
      <c r="F253" s="217" t="s">
        <v>402</v>
      </c>
      <c r="G253" s="218" t="s">
        <v>167</v>
      </c>
      <c r="H253" s="219">
        <v>174.19999999999999</v>
      </c>
      <c r="I253" s="220"/>
      <c r="J253" s="221">
        <f>ROUND(I253*H253,2)</f>
        <v>0</v>
      </c>
      <c r="K253" s="217" t="s">
        <v>136</v>
      </c>
      <c r="L253" s="47"/>
      <c r="M253" s="222" t="s">
        <v>28</v>
      </c>
      <c r="N253" s="223" t="s">
        <v>43</v>
      </c>
      <c r="O253" s="87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137</v>
      </c>
      <c r="AT253" s="226" t="s">
        <v>132</v>
      </c>
      <c r="AU253" s="226" t="s">
        <v>81</v>
      </c>
      <c r="AY253" s="20" t="s">
        <v>130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0" t="s">
        <v>79</v>
      </c>
      <c r="BK253" s="227">
        <f>ROUND(I253*H253,2)</f>
        <v>0</v>
      </c>
      <c r="BL253" s="20" t="s">
        <v>137</v>
      </c>
      <c r="BM253" s="226" t="s">
        <v>376</v>
      </c>
    </row>
    <row r="254" s="2" customFormat="1">
      <c r="A254" s="41"/>
      <c r="B254" s="42"/>
      <c r="C254" s="43"/>
      <c r="D254" s="228" t="s">
        <v>139</v>
      </c>
      <c r="E254" s="43"/>
      <c r="F254" s="229" t="s">
        <v>404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139</v>
      </c>
      <c r="AU254" s="20" t="s">
        <v>81</v>
      </c>
    </row>
    <row r="255" s="2" customFormat="1">
      <c r="A255" s="41"/>
      <c r="B255" s="42"/>
      <c r="C255" s="43"/>
      <c r="D255" s="233" t="s">
        <v>141</v>
      </c>
      <c r="E255" s="43"/>
      <c r="F255" s="234" t="s">
        <v>405</v>
      </c>
      <c r="G255" s="43"/>
      <c r="H255" s="43"/>
      <c r="I255" s="230"/>
      <c r="J255" s="43"/>
      <c r="K255" s="43"/>
      <c r="L255" s="47"/>
      <c r="M255" s="231"/>
      <c r="N255" s="232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141</v>
      </c>
      <c r="AU255" s="20" t="s">
        <v>81</v>
      </c>
    </row>
    <row r="256" s="13" customFormat="1">
      <c r="A256" s="13"/>
      <c r="B256" s="235"/>
      <c r="C256" s="236"/>
      <c r="D256" s="228" t="s">
        <v>143</v>
      </c>
      <c r="E256" s="237" t="s">
        <v>28</v>
      </c>
      <c r="F256" s="238" t="s">
        <v>964</v>
      </c>
      <c r="G256" s="236"/>
      <c r="H256" s="239">
        <v>174.19999999999999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143</v>
      </c>
      <c r="AU256" s="245" t="s">
        <v>81</v>
      </c>
      <c r="AV256" s="13" t="s">
        <v>81</v>
      </c>
      <c r="AW256" s="13" t="s">
        <v>34</v>
      </c>
      <c r="AX256" s="13" t="s">
        <v>72</v>
      </c>
      <c r="AY256" s="245" t="s">
        <v>130</v>
      </c>
    </row>
    <row r="257" s="14" customFormat="1">
      <c r="A257" s="14"/>
      <c r="B257" s="246"/>
      <c r="C257" s="247"/>
      <c r="D257" s="228" t="s">
        <v>143</v>
      </c>
      <c r="E257" s="248" t="s">
        <v>28</v>
      </c>
      <c r="F257" s="249" t="s">
        <v>172</v>
      </c>
      <c r="G257" s="247"/>
      <c r="H257" s="250">
        <v>174.19999999999999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6" t="s">
        <v>143</v>
      </c>
      <c r="AU257" s="256" t="s">
        <v>81</v>
      </c>
      <c r="AV257" s="14" t="s">
        <v>137</v>
      </c>
      <c r="AW257" s="14" t="s">
        <v>34</v>
      </c>
      <c r="AX257" s="14" t="s">
        <v>79</v>
      </c>
      <c r="AY257" s="256" t="s">
        <v>130</v>
      </c>
    </row>
    <row r="258" s="2" customFormat="1" ht="21.75" customHeight="1">
      <c r="A258" s="41"/>
      <c r="B258" s="42"/>
      <c r="C258" s="215" t="s">
        <v>348</v>
      </c>
      <c r="D258" s="215" t="s">
        <v>132</v>
      </c>
      <c r="E258" s="216" t="s">
        <v>408</v>
      </c>
      <c r="F258" s="217" t="s">
        <v>409</v>
      </c>
      <c r="G258" s="218" t="s">
        <v>167</v>
      </c>
      <c r="H258" s="219">
        <v>174.19999999999999</v>
      </c>
      <c r="I258" s="220"/>
      <c r="J258" s="221">
        <f>ROUND(I258*H258,2)</f>
        <v>0</v>
      </c>
      <c r="K258" s="217" t="s">
        <v>136</v>
      </c>
      <c r="L258" s="47"/>
      <c r="M258" s="222" t="s">
        <v>28</v>
      </c>
      <c r="N258" s="223" t="s">
        <v>43</v>
      </c>
      <c r="O258" s="87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137</v>
      </c>
      <c r="AT258" s="226" t="s">
        <v>132</v>
      </c>
      <c r="AU258" s="226" t="s">
        <v>81</v>
      </c>
      <c r="AY258" s="20" t="s">
        <v>130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79</v>
      </c>
      <c r="BK258" s="227">
        <f>ROUND(I258*H258,2)</f>
        <v>0</v>
      </c>
      <c r="BL258" s="20" t="s">
        <v>137</v>
      </c>
      <c r="BM258" s="226" t="s">
        <v>403</v>
      </c>
    </row>
    <row r="259" s="2" customFormat="1">
      <c r="A259" s="41"/>
      <c r="B259" s="42"/>
      <c r="C259" s="43"/>
      <c r="D259" s="228" t="s">
        <v>139</v>
      </c>
      <c r="E259" s="43"/>
      <c r="F259" s="229" t="s">
        <v>411</v>
      </c>
      <c r="G259" s="43"/>
      <c r="H259" s="43"/>
      <c r="I259" s="230"/>
      <c r="J259" s="43"/>
      <c r="K259" s="43"/>
      <c r="L259" s="47"/>
      <c r="M259" s="231"/>
      <c r="N259" s="232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139</v>
      </c>
      <c r="AU259" s="20" t="s">
        <v>81</v>
      </c>
    </row>
    <row r="260" s="2" customFormat="1">
      <c r="A260" s="41"/>
      <c r="B260" s="42"/>
      <c r="C260" s="43"/>
      <c r="D260" s="233" t="s">
        <v>141</v>
      </c>
      <c r="E260" s="43"/>
      <c r="F260" s="234" t="s">
        <v>412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141</v>
      </c>
      <c r="AU260" s="20" t="s">
        <v>81</v>
      </c>
    </row>
    <row r="261" s="13" customFormat="1">
      <c r="A261" s="13"/>
      <c r="B261" s="235"/>
      <c r="C261" s="236"/>
      <c r="D261" s="228" t="s">
        <v>143</v>
      </c>
      <c r="E261" s="237" t="s">
        <v>28</v>
      </c>
      <c r="F261" s="238" t="s">
        <v>964</v>
      </c>
      <c r="G261" s="236"/>
      <c r="H261" s="239">
        <v>174.19999999999999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143</v>
      </c>
      <c r="AU261" s="245" t="s">
        <v>81</v>
      </c>
      <c r="AV261" s="13" t="s">
        <v>81</v>
      </c>
      <c r="AW261" s="13" t="s">
        <v>34</v>
      </c>
      <c r="AX261" s="13" t="s">
        <v>72</v>
      </c>
      <c r="AY261" s="245" t="s">
        <v>130</v>
      </c>
    </row>
    <row r="262" s="14" customFormat="1">
      <c r="A262" s="14"/>
      <c r="B262" s="246"/>
      <c r="C262" s="247"/>
      <c r="D262" s="228" t="s">
        <v>143</v>
      </c>
      <c r="E262" s="248" t="s">
        <v>28</v>
      </c>
      <c r="F262" s="249" t="s">
        <v>283</v>
      </c>
      <c r="G262" s="247"/>
      <c r="H262" s="250">
        <v>174.19999999999999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6" t="s">
        <v>143</v>
      </c>
      <c r="AU262" s="256" t="s">
        <v>81</v>
      </c>
      <c r="AV262" s="14" t="s">
        <v>137</v>
      </c>
      <c r="AW262" s="14" t="s">
        <v>34</v>
      </c>
      <c r="AX262" s="14" t="s">
        <v>79</v>
      </c>
      <c r="AY262" s="256" t="s">
        <v>130</v>
      </c>
    </row>
    <row r="263" s="12" customFormat="1" ht="22.8" customHeight="1">
      <c r="A263" s="12"/>
      <c r="B263" s="199"/>
      <c r="C263" s="200"/>
      <c r="D263" s="201" t="s">
        <v>71</v>
      </c>
      <c r="E263" s="213" t="s">
        <v>137</v>
      </c>
      <c r="F263" s="213" t="s">
        <v>413</v>
      </c>
      <c r="G263" s="200"/>
      <c r="H263" s="200"/>
      <c r="I263" s="203"/>
      <c r="J263" s="214">
        <f>BK263</f>
        <v>0</v>
      </c>
      <c r="K263" s="200"/>
      <c r="L263" s="205"/>
      <c r="M263" s="206"/>
      <c r="N263" s="207"/>
      <c r="O263" s="207"/>
      <c r="P263" s="208">
        <f>SUM(P264:P268)</f>
        <v>0</v>
      </c>
      <c r="Q263" s="207"/>
      <c r="R263" s="208">
        <f>SUM(R264:R268)</f>
        <v>43.154934480000001</v>
      </c>
      <c r="S263" s="207"/>
      <c r="T263" s="209">
        <f>SUM(T264:T268)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0" t="s">
        <v>79</v>
      </c>
      <c r="AT263" s="211" t="s">
        <v>71</v>
      </c>
      <c r="AU263" s="211" t="s">
        <v>79</v>
      </c>
      <c r="AY263" s="210" t="s">
        <v>130</v>
      </c>
      <c r="BK263" s="212">
        <f>SUM(BK264:BK268)</f>
        <v>0</v>
      </c>
    </row>
    <row r="264" s="2" customFormat="1" ht="16.5" customHeight="1">
      <c r="A264" s="41"/>
      <c r="B264" s="42"/>
      <c r="C264" s="215" t="s">
        <v>355</v>
      </c>
      <c r="D264" s="215" t="s">
        <v>132</v>
      </c>
      <c r="E264" s="216" t="s">
        <v>415</v>
      </c>
      <c r="F264" s="217" t="s">
        <v>416</v>
      </c>
      <c r="G264" s="218" t="s">
        <v>197</v>
      </c>
      <c r="H264" s="219">
        <v>22.824000000000002</v>
      </c>
      <c r="I264" s="220"/>
      <c r="J264" s="221">
        <f>ROUND(I264*H264,2)</f>
        <v>0</v>
      </c>
      <c r="K264" s="217" t="s">
        <v>136</v>
      </c>
      <c r="L264" s="47"/>
      <c r="M264" s="222" t="s">
        <v>28</v>
      </c>
      <c r="N264" s="223" t="s">
        <v>43</v>
      </c>
      <c r="O264" s="87"/>
      <c r="P264" s="224">
        <f>O264*H264</f>
        <v>0</v>
      </c>
      <c r="Q264" s="224">
        <v>1.8907700000000001</v>
      </c>
      <c r="R264" s="224">
        <f>Q264*H264</f>
        <v>43.154934480000001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137</v>
      </c>
      <c r="AT264" s="226" t="s">
        <v>132</v>
      </c>
      <c r="AU264" s="226" t="s">
        <v>81</v>
      </c>
      <c r="AY264" s="20" t="s">
        <v>130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137</v>
      </c>
      <c r="BM264" s="226" t="s">
        <v>410</v>
      </c>
    </row>
    <row r="265" s="2" customFormat="1">
      <c r="A265" s="41"/>
      <c r="B265" s="42"/>
      <c r="C265" s="43"/>
      <c r="D265" s="228" t="s">
        <v>139</v>
      </c>
      <c r="E265" s="43"/>
      <c r="F265" s="229" t="s">
        <v>418</v>
      </c>
      <c r="G265" s="43"/>
      <c r="H265" s="43"/>
      <c r="I265" s="230"/>
      <c r="J265" s="43"/>
      <c r="K265" s="43"/>
      <c r="L265" s="47"/>
      <c r="M265" s="231"/>
      <c r="N265" s="232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139</v>
      </c>
      <c r="AU265" s="20" t="s">
        <v>81</v>
      </c>
    </row>
    <row r="266" s="2" customFormat="1">
      <c r="A266" s="41"/>
      <c r="B266" s="42"/>
      <c r="C266" s="43"/>
      <c r="D266" s="233" t="s">
        <v>141</v>
      </c>
      <c r="E266" s="43"/>
      <c r="F266" s="234" t="s">
        <v>419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141</v>
      </c>
      <c r="AU266" s="20" t="s">
        <v>81</v>
      </c>
    </row>
    <row r="267" s="13" customFormat="1">
      <c r="A267" s="13"/>
      <c r="B267" s="235"/>
      <c r="C267" s="236"/>
      <c r="D267" s="228" t="s">
        <v>143</v>
      </c>
      <c r="E267" s="237" t="s">
        <v>28</v>
      </c>
      <c r="F267" s="238" t="s">
        <v>965</v>
      </c>
      <c r="G267" s="236"/>
      <c r="H267" s="239">
        <v>22.824000000000002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143</v>
      </c>
      <c r="AU267" s="245" t="s">
        <v>81</v>
      </c>
      <c r="AV267" s="13" t="s">
        <v>81</v>
      </c>
      <c r="AW267" s="13" t="s">
        <v>34</v>
      </c>
      <c r="AX267" s="13" t="s">
        <v>72</v>
      </c>
      <c r="AY267" s="245" t="s">
        <v>130</v>
      </c>
    </row>
    <row r="268" s="14" customFormat="1">
      <c r="A268" s="14"/>
      <c r="B268" s="246"/>
      <c r="C268" s="247"/>
      <c r="D268" s="228" t="s">
        <v>143</v>
      </c>
      <c r="E268" s="248" t="s">
        <v>28</v>
      </c>
      <c r="F268" s="249" t="s">
        <v>172</v>
      </c>
      <c r="G268" s="247"/>
      <c r="H268" s="250">
        <v>22.824000000000002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6" t="s">
        <v>143</v>
      </c>
      <c r="AU268" s="256" t="s">
        <v>81</v>
      </c>
      <c r="AV268" s="14" t="s">
        <v>137</v>
      </c>
      <c r="AW268" s="14" t="s">
        <v>34</v>
      </c>
      <c r="AX268" s="14" t="s">
        <v>79</v>
      </c>
      <c r="AY268" s="256" t="s">
        <v>130</v>
      </c>
    </row>
    <row r="269" s="12" customFormat="1" ht="22.8" customHeight="1">
      <c r="A269" s="12"/>
      <c r="B269" s="199"/>
      <c r="C269" s="200"/>
      <c r="D269" s="201" t="s">
        <v>71</v>
      </c>
      <c r="E269" s="213" t="s">
        <v>164</v>
      </c>
      <c r="F269" s="213" t="s">
        <v>422</v>
      </c>
      <c r="G269" s="200"/>
      <c r="H269" s="200"/>
      <c r="I269" s="203"/>
      <c r="J269" s="214">
        <f>BK269</f>
        <v>0</v>
      </c>
      <c r="K269" s="200"/>
      <c r="L269" s="205"/>
      <c r="M269" s="206"/>
      <c r="N269" s="207"/>
      <c r="O269" s="207"/>
      <c r="P269" s="208">
        <f>SUM(P270:P288)</f>
        <v>0</v>
      </c>
      <c r="Q269" s="207"/>
      <c r="R269" s="208">
        <f>SUM(R270:R288)</f>
        <v>0.053531999999999996</v>
      </c>
      <c r="S269" s="207"/>
      <c r="T269" s="209">
        <f>SUM(T270:T288)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0" t="s">
        <v>79</v>
      </c>
      <c r="AT269" s="211" t="s">
        <v>71</v>
      </c>
      <c r="AU269" s="211" t="s">
        <v>79</v>
      </c>
      <c r="AY269" s="210" t="s">
        <v>130</v>
      </c>
      <c r="BK269" s="212">
        <f>SUM(BK270:BK288)</f>
        <v>0</v>
      </c>
    </row>
    <row r="270" s="2" customFormat="1" ht="21.75" customHeight="1">
      <c r="A270" s="41"/>
      <c r="B270" s="42"/>
      <c r="C270" s="215" t="s">
        <v>361</v>
      </c>
      <c r="D270" s="215" t="s">
        <v>132</v>
      </c>
      <c r="E270" s="216" t="s">
        <v>424</v>
      </c>
      <c r="F270" s="217" t="s">
        <v>425</v>
      </c>
      <c r="G270" s="218" t="s">
        <v>189</v>
      </c>
      <c r="H270" s="219">
        <v>38.799999999999997</v>
      </c>
      <c r="I270" s="220"/>
      <c r="J270" s="221">
        <f>ROUND(I270*H270,2)</f>
        <v>0</v>
      </c>
      <c r="K270" s="217" t="s">
        <v>136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137</v>
      </c>
      <c r="AT270" s="226" t="s">
        <v>132</v>
      </c>
      <c r="AU270" s="226" t="s">
        <v>81</v>
      </c>
      <c r="AY270" s="20" t="s">
        <v>130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137</v>
      </c>
      <c r="BM270" s="226" t="s">
        <v>966</v>
      </c>
    </row>
    <row r="271" s="2" customFormat="1">
      <c r="A271" s="41"/>
      <c r="B271" s="42"/>
      <c r="C271" s="43"/>
      <c r="D271" s="228" t="s">
        <v>139</v>
      </c>
      <c r="E271" s="43"/>
      <c r="F271" s="229" t="s">
        <v>427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139</v>
      </c>
      <c r="AU271" s="20" t="s">
        <v>81</v>
      </c>
    </row>
    <row r="272" s="2" customFormat="1">
      <c r="A272" s="41"/>
      <c r="B272" s="42"/>
      <c r="C272" s="43"/>
      <c r="D272" s="233" t="s">
        <v>141</v>
      </c>
      <c r="E272" s="43"/>
      <c r="F272" s="234" t="s">
        <v>428</v>
      </c>
      <c r="G272" s="43"/>
      <c r="H272" s="43"/>
      <c r="I272" s="230"/>
      <c r="J272" s="43"/>
      <c r="K272" s="43"/>
      <c r="L272" s="47"/>
      <c r="M272" s="231"/>
      <c r="N272" s="232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141</v>
      </c>
      <c r="AU272" s="20" t="s">
        <v>81</v>
      </c>
    </row>
    <row r="273" s="13" customFormat="1">
      <c r="A273" s="13"/>
      <c r="B273" s="235"/>
      <c r="C273" s="236"/>
      <c r="D273" s="228" t="s">
        <v>143</v>
      </c>
      <c r="E273" s="237" t="s">
        <v>28</v>
      </c>
      <c r="F273" s="238" t="s">
        <v>967</v>
      </c>
      <c r="G273" s="236"/>
      <c r="H273" s="239">
        <v>38.799999999999997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143</v>
      </c>
      <c r="AU273" s="245" t="s">
        <v>81</v>
      </c>
      <c r="AV273" s="13" t="s">
        <v>81</v>
      </c>
      <c r="AW273" s="13" t="s">
        <v>34</v>
      </c>
      <c r="AX273" s="13" t="s">
        <v>79</v>
      </c>
      <c r="AY273" s="245" t="s">
        <v>130</v>
      </c>
    </row>
    <row r="274" s="2" customFormat="1" ht="24.15" customHeight="1">
      <c r="A274" s="41"/>
      <c r="B274" s="42"/>
      <c r="C274" s="215" t="s">
        <v>367</v>
      </c>
      <c r="D274" s="215" t="s">
        <v>132</v>
      </c>
      <c r="E274" s="216" t="s">
        <v>430</v>
      </c>
      <c r="F274" s="217" t="s">
        <v>431</v>
      </c>
      <c r="G274" s="218" t="s">
        <v>189</v>
      </c>
      <c r="H274" s="219">
        <v>103.2</v>
      </c>
      <c r="I274" s="220"/>
      <c r="J274" s="221">
        <f>ROUND(I274*H274,2)</f>
        <v>0</v>
      </c>
      <c r="K274" s="217" t="s">
        <v>136</v>
      </c>
      <c r="L274" s="47"/>
      <c r="M274" s="222" t="s">
        <v>28</v>
      </c>
      <c r="N274" s="223" t="s">
        <v>43</v>
      </c>
      <c r="O274" s="87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137</v>
      </c>
      <c r="AT274" s="226" t="s">
        <v>132</v>
      </c>
      <c r="AU274" s="226" t="s">
        <v>81</v>
      </c>
      <c r="AY274" s="20" t="s">
        <v>130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79</v>
      </c>
      <c r="BK274" s="227">
        <f>ROUND(I274*H274,2)</f>
        <v>0</v>
      </c>
      <c r="BL274" s="20" t="s">
        <v>137</v>
      </c>
      <c r="BM274" s="226" t="s">
        <v>968</v>
      </c>
    </row>
    <row r="275" s="2" customFormat="1">
      <c r="A275" s="41"/>
      <c r="B275" s="42"/>
      <c r="C275" s="43"/>
      <c r="D275" s="228" t="s">
        <v>139</v>
      </c>
      <c r="E275" s="43"/>
      <c r="F275" s="229" t="s">
        <v>433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139</v>
      </c>
      <c r="AU275" s="20" t="s">
        <v>81</v>
      </c>
    </row>
    <row r="276" s="2" customFormat="1">
      <c r="A276" s="41"/>
      <c r="B276" s="42"/>
      <c r="C276" s="43"/>
      <c r="D276" s="233" t="s">
        <v>141</v>
      </c>
      <c r="E276" s="43"/>
      <c r="F276" s="234" t="s">
        <v>434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141</v>
      </c>
      <c r="AU276" s="20" t="s">
        <v>81</v>
      </c>
    </row>
    <row r="277" s="13" customFormat="1">
      <c r="A277" s="13"/>
      <c r="B277" s="235"/>
      <c r="C277" s="236"/>
      <c r="D277" s="228" t="s">
        <v>143</v>
      </c>
      <c r="E277" s="237" t="s">
        <v>28</v>
      </c>
      <c r="F277" s="238" t="s">
        <v>969</v>
      </c>
      <c r="G277" s="236"/>
      <c r="H277" s="239">
        <v>103.2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143</v>
      </c>
      <c r="AU277" s="245" t="s">
        <v>81</v>
      </c>
      <c r="AV277" s="13" t="s">
        <v>81</v>
      </c>
      <c r="AW277" s="13" t="s">
        <v>34</v>
      </c>
      <c r="AX277" s="13" t="s">
        <v>72</v>
      </c>
      <c r="AY277" s="245" t="s">
        <v>130</v>
      </c>
    </row>
    <row r="278" s="14" customFormat="1">
      <c r="A278" s="14"/>
      <c r="B278" s="246"/>
      <c r="C278" s="247"/>
      <c r="D278" s="228" t="s">
        <v>143</v>
      </c>
      <c r="E278" s="248" t="s">
        <v>28</v>
      </c>
      <c r="F278" s="249" t="s">
        <v>283</v>
      </c>
      <c r="G278" s="247"/>
      <c r="H278" s="250">
        <v>103.2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6" t="s">
        <v>143</v>
      </c>
      <c r="AU278" s="256" t="s">
        <v>81</v>
      </c>
      <c r="AV278" s="14" t="s">
        <v>137</v>
      </c>
      <c r="AW278" s="14" t="s">
        <v>34</v>
      </c>
      <c r="AX278" s="14" t="s">
        <v>79</v>
      </c>
      <c r="AY278" s="256" t="s">
        <v>130</v>
      </c>
    </row>
    <row r="279" s="2" customFormat="1" ht="24.15" customHeight="1">
      <c r="A279" s="41"/>
      <c r="B279" s="42"/>
      <c r="C279" s="215" t="s">
        <v>373</v>
      </c>
      <c r="D279" s="215" t="s">
        <v>132</v>
      </c>
      <c r="E279" s="216" t="s">
        <v>438</v>
      </c>
      <c r="F279" s="217" t="s">
        <v>439</v>
      </c>
      <c r="G279" s="218" t="s">
        <v>189</v>
      </c>
      <c r="H279" s="219">
        <v>193.59999999999999</v>
      </c>
      <c r="I279" s="220"/>
      <c r="J279" s="221">
        <f>ROUND(I279*H279,2)</f>
        <v>0</v>
      </c>
      <c r="K279" s="217" t="s">
        <v>136</v>
      </c>
      <c r="L279" s="47"/>
      <c r="M279" s="222" t="s">
        <v>28</v>
      </c>
      <c r="N279" s="223" t="s">
        <v>43</v>
      </c>
      <c r="O279" s="87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6" t="s">
        <v>137</v>
      </c>
      <c r="AT279" s="226" t="s">
        <v>132</v>
      </c>
      <c r="AU279" s="226" t="s">
        <v>81</v>
      </c>
      <c r="AY279" s="20" t="s">
        <v>130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20" t="s">
        <v>79</v>
      </c>
      <c r="BK279" s="227">
        <f>ROUND(I279*H279,2)</f>
        <v>0</v>
      </c>
      <c r="BL279" s="20" t="s">
        <v>137</v>
      </c>
      <c r="BM279" s="226" t="s">
        <v>970</v>
      </c>
    </row>
    <row r="280" s="2" customFormat="1">
      <c r="A280" s="41"/>
      <c r="B280" s="42"/>
      <c r="C280" s="43"/>
      <c r="D280" s="228" t="s">
        <v>139</v>
      </c>
      <c r="E280" s="43"/>
      <c r="F280" s="229" t="s">
        <v>441</v>
      </c>
      <c r="G280" s="43"/>
      <c r="H280" s="43"/>
      <c r="I280" s="230"/>
      <c r="J280" s="43"/>
      <c r="K280" s="43"/>
      <c r="L280" s="47"/>
      <c r="M280" s="231"/>
      <c r="N280" s="232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139</v>
      </c>
      <c r="AU280" s="20" t="s">
        <v>81</v>
      </c>
    </row>
    <row r="281" s="2" customFormat="1">
      <c r="A281" s="41"/>
      <c r="B281" s="42"/>
      <c r="C281" s="43"/>
      <c r="D281" s="233" t="s">
        <v>141</v>
      </c>
      <c r="E281" s="43"/>
      <c r="F281" s="234" t="s">
        <v>442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141</v>
      </c>
      <c r="AU281" s="20" t="s">
        <v>81</v>
      </c>
    </row>
    <row r="282" s="13" customFormat="1">
      <c r="A282" s="13"/>
      <c r="B282" s="235"/>
      <c r="C282" s="236"/>
      <c r="D282" s="228" t="s">
        <v>143</v>
      </c>
      <c r="E282" s="237" t="s">
        <v>28</v>
      </c>
      <c r="F282" s="238" t="s">
        <v>971</v>
      </c>
      <c r="G282" s="236"/>
      <c r="H282" s="239">
        <v>193.59999999999999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143</v>
      </c>
      <c r="AU282" s="245" t="s">
        <v>81</v>
      </c>
      <c r="AV282" s="13" t="s">
        <v>81</v>
      </c>
      <c r="AW282" s="13" t="s">
        <v>34</v>
      </c>
      <c r="AX282" s="13" t="s">
        <v>72</v>
      </c>
      <c r="AY282" s="245" t="s">
        <v>130</v>
      </c>
    </row>
    <row r="283" s="14" customFormat="1">
      <c r="A283" s="14"/>
      <c r="B283" s="246"/>
      <c r="C283" s="247"/>
      <c r="D283" s="228" t="s">
        <v>143</v>
      </c>
      <c r="E283" s="248" t="s">
        <v>28</v>
      </c>
      <c r="F283" s="249" t="s">
        <v>283</v>
      </c>
      <c r="G283" s="247"/>
      <c r="H283" s="250">
        <v>193.59999999999999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143</v>
      </c>
      <c r="AU283" s="256" t="s">
        <v>81</v>
      </c>
      <c r="AV283" s="14" t="s">
        <v>137</v>
      </c>
      <c r="AW283" s="14" t="s">
        <v>34</v>
      </c>
      <c r="AX283" s="14" t="s">
        <v>79</v>
      </c>
      <c r="AY283" s="256" t="s">
        <v>130</v>
      </c>
    </row>
    <row r="284" s="2" customFormat="1" ht="24.15" customHeight="1">
      <c r="A284" s="41"/>
      <c r="B284" s="42"/>
      <c r="C284" s="215" t="s">
        <v>380</v>
      </c>
      <c r="D284" s="215" t="s">
        <v>132</v>
      </c>
      <c r="E284" s="216" t="s">
        <v>754</v>
      </c>
      <c r="F284" s="217" t="s">
        <v>755</v>
      </c>
      <c r="G284" s="218" t="s">
        <v>189</v>
      </c>
      <c r="H284" s="219">
        <v>0.59999999999999998</v>
      </c>
      <c r="I284" s="220"/>
      <c r="J284" s="221">
        <f>ROUND(I284*H284,2)</f>
        <v>0</v>
      </c>
      <c r="K284" s="217" t="s">
        <v>136</v>
      </c>
      <c r="L284" s="47"/>
      <c r="M284" s="222" t="s">
        <v>28</v>
      </c>
      <c r="N284" s="223" t="s">
        <v>43</v>
      </c>
      <c r="O284" s="87"/>
      <c r="P284" s="224">
        <f>O284*H284</f>
        <v>0</v>
      </c>
      <c r="Q284" s="224">
        <v>0.089219999999999994</v>
      </c>
      <c r="R284" s="224">
        <f>Q284*H284</f>
        <v>0.053531999999999996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137</v>
      </c>
      <c r="AT284" s="226" t="s">
        <v>132</v>
      </c>
      <c r="AU284" s="226" t="s">
        <v>81</v>
      </c>
      <c r="AY284" s="20" t="s">
        <v>130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79</v>
      </c>
      <c r="BK284" s="227">
        <f>ROUND(I284*H284,2)</f>
        <v>0</v>
      </c>
      <c r="BL284" s="20" t="s">
        <v>137</v>
      </c>
      <c r="BM284" s="226" t="s">
        <v>972</v>
      </c>
    </row>
    <row r="285" s="2" customFormat="1">
      <c r="A285" s="41"/>
      <c r="B285" s="42"/>
      <c r="C285" s="43"/>
      <c r="D285" s="228" t="s">
        <v>139</v>
      </c>
      <c r="E285" s="43"/>
      <c r="F285" s="229" t="s">
        <v>757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139</v>
      </c>
      <c r="AU285" s="20" t="s">
        <v>81</v>
      </c>
    </row>
    <row r="286" s="2" customFormat="1">
      <c r="A286" s="41"/>
      <c r="B286" s="42"/>
      <c r="C286" s="43"/>
      <c r="D286" s="233" t="s">
        <v>141</v>
      </c>
      <c r="E286" s="43"/>
      <c r="F286" s="234" t="s">
        <v>758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141</v>
      </c>
      <c r="AU286" s="20" t="s">
        <v>81</v>
      </c>
    </row>
    <row r="287" s="13" customFormat="1">
      <c r="A287" s="13"/>
      <c r="B287" s="235"/>
      <c r="C287" s="236"/>
      <c r="D287" s="228" t="s">
        <v>143</v>
      </c>
      <c r="E287" s="237" t="s">
        <v>28</v>
      </c>
      <c r="F287" s="238" t="s">
        <v>973</v>
      </c>
      <c r="G287" s="236"/>
      <c r="H287" s="239">
        <v>0.59999999999999998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5" t="s">
        <v>143</v>
      </c>
      <c r="AU287" s="245" t="s">
        <v>81</v>
      </c>
      <c r="AV287" s="13" t="s">
        <v>81</v>
      </c>
      <c r="AW287" s="13" t="s">
        <v>34</v>
      </c>
      <c r="AX287" s="13" t="s">
        <v>72</v>
      </c>
      <c r="AY287" s="245" t="s">
        <v>130</v>
      </c>
    </row>
    <row r="288" s="14" customFormat="1">
      <c r="A288" s="14"/>
      <c r="B288" s="246"/>
      <c r="C288" s="247"/>
      <c r="D288" s="228" t="s">
        <v>143</v>
      </c>
      <c r="E288" s="248" t="s">
        <v>28</v>
      </c>
      <c r="F288" s="249" t="s">
        <v>172</v>
      </c>
      <c r="G288" s="247"/>
      <c r="H288" s="250">
        <v>0.59999999999999998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6" t="s">
        <v>143</v>
      </c>
      <c r="AU288" s="256" t="s">
        <v>81</v>
      </c>
      <c r="AV288" s="14" t="s">
        <v>137</v>
      </c>
      <c r="AW288" s="14" t="s">
        <v>34</v>
      </c>
      <c r="AX288" s="14" t="s">
        <v>79</v>
      </c>
      <c r="AY288" s="256" t="s">
        <v>130</v>
      </c>
    </row>
    <row r="289" s="12" customFormat="1" ht="22.8" customHeight="1">
      <c r="A289" s="12"/>
      <c r="B289" s="199"/>
      <c r="C289" s="200"/>
      <c r="D289" s="201" t="s">
        <v>71</v>
      </c>
      <c r="E289" s="213" t="s">
        <v>186</v>
      </c>
      <c r="F289" s="213" t="s">
        <v>974</v>
      </c>
      <c r="G289" s="200"/>
      <c r="H289" s="200"/>
      <c r="I289" s="203"/>
      <c r="J289" s="214">
        <f>BK289</f>
        <v>0</v>
      </c>
      <c r="K289" s="200"/>
      <c r="L289" s="205"/>
      <c r="M289" s="206"/>
      <c r="N289" s="207"/>
      <c r="O289" s="207"/>
      <c r="P289" s="208">
        <f>SUM(P290:P499)</f>
        <v>0</v>
      </c>
      <c r="Q289" s="207"/>
      <c r="R289" s="208">
        <f>SUM(R290:R499)</f>
        <v>30.288209010000006</v>
      </c>
      <c r="S289" s="207"/>
      <c r="T289" s="209">
        <f>SUM(T290:T499)</f>
        <v>108.62519999999999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0" t="s">
        <v>79</v>
      </c>
      <c r="AT289" s="211" t="s">
        <v>71</v>
      </c>
      <c r="AU289" s="211" t="s">
        <v>79</v>
      </c>
      <c r="AY289" s="210" t="s">
        <v>130</v>
      </c>
      <c r="BK289" s="212">
        <f>SUM(BK290:BK499)</f>
        <v>0</v>
      </c>
    </row>
    <row r="290" s="2" customFormat="1" ht="24.15" customHeight="1">
      <c r="A290" s="41"/>
      <c r="B290" s="42"/>
      <c r="C290" s="215" t="s">
        <v>386</v>
      </c>
      <c r="D290" s="215" t="s">
        <v>132</v>
      </c>
      <c r="E290" s="216" t="s">
        <v>975</v>
      </c>
      <c r="F290" s="217" t="s">
        <v>976</v>
      </c>
      <c r="G290" s="218" t="s">
        <v>167</v>
      </c>
      <c r="H290" s="219">
        <v>135.09999999999999</v>
      </c>
      <c r="I290" s="220"/>
      <c r="J290" s="221">
        <f>ROUND(I290*H290,2)</f>
        <v>0</v>
      </c>
      <c r="K290" s="217" t="s">
        <v>136</v>
      </c>
      <c r="L290" s="47"/>
      <c r="M290" s="222" t="s">
        <v>28</v>
      </c>
      <c r="N290" s="223" t="s">
        <v>43</v>
      </c>
      <c r="O290" s="87"/>
      <c r="P290" s="224">
        <f>O290*H290</f>
        <v>0</v>
      </c>
      <c r="Q290" s="224">
        <v>0</v>
      </c>
      <c r="R290" s="224">
        <f>Q290*H290</f>
        <v>0</v>
      </c>
      <c r="S290" s="224">
        <v>0.69999999999999996</v>
      </c>
      <c r="T290" s="225">
        <f>S290*H290</f>
        <v>94.569999999999993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137</v>
      </c>
      <c r="AT290" s="226" t="s">
        <v>132</v>
      </c>
      <c r="AU290" s="226" t="s">
        <v>81</v>
      </c>
      <c r="AY290" s="20" t="s">
        <v>130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79</v>
      </c>
      <c r="BK290" s="227">
        <f>ROUND(I290*H290,2)</f>
        <v>0</v>
      </c>
      <c r="BL290" s="20" t="s">
        <v>137</v>
      </c>
      <c r="BM290" s="226" t="s">
        <v>977</v>
      </c>
    </row>
    <row r="291" s="2" customFormat="1">
      <c r="A291" s="41"/>
      <c r="B291" s="42"/>
      <c r="C291" s="43"/>
      <c r="D291" s="228" t="s">
        <v>139</v>
      </c>
      <c r="E291" s="43"/>
      <c r="F291" s="229" t="s">
        <v>978</v>
      </c>
      <c r="G291" s="43"/>
      <c r="H291" s="43"/>
      <c r="I291" s="230"/>
      <c r="J291" s="43"/>
      <c r="K291" s="43"/>
      <c r="L291" s="47"/>
      <c r="M291" s="231"/>
      <c r="N291" s="232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139</v>
      </c>
      <c r="AU291" s="20" t="s">
        <v>81</v>
      </c>
    </row>
    <row r="292" s="2" customFormat="1">
      <c r="A292" s="41"/>
      <c r="B292" s="42"/>
      <c r="C292" s="43"/>
      <c r="D292" s="233" t="s">
        <v>141</v>
      </c>
      <c r="E292" s="43"/>
      <c r="F292" s="234" t="s">
        <v>979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141</v>
      </c>
      <c r="AU292" s="20" t="s">
        <v>81</v>
      </c>
    </row>
    <row r="293" s="13" customFormat="1">
      <c r="A293" s="13"/>
      <c r="B293" s="235"/>
      <c r="C293" s="236"/>
      <c r="D293" s="228" t="s">
        <v>143</v>
      </c>
      <c r="E293" s="237" t="s">
        <v>28</v>
      </c>
      <c r="F293" s="238" t="s">
        <v>980</v>
      </c>
      <c r="G293" s="236"/>
      <c r="H293" s="239">
        <v>135.09999999999999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143</v>
      </c>
      <c r="AU293" s="245" t="s">
        <v>81</v>
      </c>
      <c r="AV293" s="13" t="s">
        <v>81</v>
      </c>
      <c r="AW293" s="13" t="s">
        <v>34</v>
      </c>
      <c r="AX293" s="13" t="s">
        <v>79</v>
      </c>
      <c r="AY293" s="245" t="s">
        <v>130</v>
      </c>
    </row>
    <row r="294" s="2" customFormat="1" ht="24.15" customHeight="1">
      <c r="A294" s="41"/>
      <c r="B294" s="42"/>
      <c r="C294" s="215" t="s">
        <v>392</v>
      </c>
      <c r="D294" s="215" t="s">
        <v>132</v>
      </c>
      <c r="E294" s="216" t="s">
        <v>981</v>
      </c>
      <c r="F294" s="217" t="s">
        <v>982</v>
      </c>
      <c r="G294" s="218" t="s">
        <v>167</v>
      </c>
      <c r="H294" s="219">
        <v>52.100000000000001</v>
      </c>
      <c r="I294" s="220"/>
      <c r="J294" s="221">
        <f>ROUND(I294*H294,2)</f>
        <v>0</v>
      </c>
      <c r="K294" s="217" t="s">
        <v>136</v>
      </c>
      <c r="L294" s="47"/>
      <c r="M294" s="222" t="s">
        <v>28</v>
      </c>
      <c r="N294" s="223" t="s">
        <v>43</v>
      </c>
      <c r="O294" s="87"/>
      <c r="P294" s="224">
        <f>O294*H294</f>
        <v>0</v>
      </c>
      <c r="Q294" s="224">
        <v>1.0000000000000001E-05</v>
      </c>
      <c r="R294" s="224">
        <f>Q294*H294</f>
        <v>0.00052100000000000009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137</v>
      </c>
      <c r="AT294" s="226" t="s">
        <v>132</v>
      </c>
      <c r="AU294" s="226" t="s">
        <v>81</v>
      </c>
      <c r="AY294" s="20" t="s">
        <v>130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79</v>
      </c>
      <c r="BK294" s="227">
        <f>ROUND(I294*H294,2)</f>
        <v>0</v>
      </c>
      <c r="BL294" s="20" t="s">
        <v>137</v>
      </c>
      <c r="BM294" s="226" t="s">
        <v>983</v>
      </c>
    </row>
    <row r="295" s="2" customFormat="1">
      <c r="A295" s="41"/>
      <c r="B295" s="42"/>
      <c r="C295" s="43"/>
      <c r="D295" s="228" t="s">
        <v>139</v>
      </c>
      <c r="E295" s="43"/>
      <c r="F295" s="229" t="s">
        <v>984</v>
      </c>
      <c r="G295" s="43"/>
      <c r="H295" s="43"/>
      <c r="I295" s="230"/>
      <c r="J295" s="43"/>
      <c r="K295" s="43"/>
      <c r="L295" s="47"/>
      <c r="M295" s="231"/>
      <c r="N295" s="232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139</v>
      </c>
      <c r="AU295" s="20" t="s">
        <v>81</v>
      </c>
    </row>
    <row r="296" s="2" customFormat="1">
      <c r="A296" s="41"/>
      <c r="B296" s="42"/>
      <c r="C296" s="43"/>
      <c r="D296" s="233" t="s">
        <v>141</v>
      </c>
      <c r="E296" s="43"/>
      <c r="F296" s="234" t="s">
        <v>985</v>
      </c>
      <c r="G296" s="43"/>
      <c r="H296" s="43"/>
      <c r="I296" s="230"/>
      <c r="J296" s="43"/>
      <c r="K296" s="43"/>
      <c r="L296" s="47"/>
      <c r="M296" s="231"/>
      <c r="N296" s="232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141</v>
      </c>
      <c r="AU296" s="20" t="s">
        <v>81</v>
      </c>
    </row>
    <row r="297" s="13" customFormat="1">
      <c r="A297" s="13"/>
      <c r="B297" s="235"/>
      <c r="C297" s="236"/>
      <c r="D297" s="228" t="s">
        <v>143</v>
      </c>
      <c r="E297" s="237" t="s">
        <v>28</v>
      </c>
      <c r="F297" s="238" t="s">
        <v>986</v>
      </c>
      <c r="G297" s="236"/>
      <c r="H297" s="239">
        <v>52.100000000000001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143</v>
      </c>
      <c r="AU297" s="245" t="s">
        <v>81</v>
      </c>
      <c r="AV297" s="13" t="s">
        <v>81</v>
      </c>
      <c r="AW297" s="13" t="s">
        <v>34</v>
      </c>
      <c r="AX297" s="13" t="s">
        <v>79</v>
      </c>
      <c r="AY297" s="245" t="s">
        <v>130</v>
      </c>
    </row>
    <row r="298" s="2" customFormat="1" ht="24.15" customHeight="1">
      <c r="A298" s="41"/>
      <c r="B298" s="42"/>
      <c r="C298" s="279" t="s">
        <v>303</v>
      </c>
      <c r="D298" s="279" t="s">
        <v>326</v>
      </c>
      <c r="E298" s="280" t="s">
        <v>987</v>
      </c>
      <c r="F298" s="281" t="s">
        <v>988</v>
      </c>
      <c r="G298" s="282" t="s">
        <v>167</v>
      </c>
      <c r="H298" s="283">
        <v>53.662999999999997</v>
      </c>
      <c r="I298" s="284"/>
      <c r="J298" s="285">
        <f>ROUND(I298*H298,2)</f>
        <v>0</v>
      </c>
      <c r="K298" s="281" t="s">
        <v>136</v>
      </c>
      <c r="L298" s="286"/>
      <c r="M298" s="287" t="s">
        <v>28</v>
      </c>
      <c r="N298" s="288" t="s">
        <v>43</v>
      </c>
      <c r="O298" s="87"/>
      <c r="P298" s="224">
        <f>O298*H298</f>
        <v>0</v>
      </c>
      <c r="Q298" s="224">
        <v>0.0026700000000000001</v>
      </c>
      <c r="R298" s="224">
        <f>Q298*H298</f>
        <v>0.14328020999999999</v>
      </c>
      <c r="S298" s="224">
        <v>0</v>
      </c>
      <c r="T298" s="225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6" t="s">
        <v>186</v>
      </c>
      <c r="AT298" s="226" t="s">
        <v>326</v>
      </c>
      <c r="AU298" s="226" t="s">
        <v>81</v>
      </c>
      <c r="AY298" s="20" t="s">
        <v>130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20" t="s">
        <v>79</v>
      </c>
      <c r="BK298" s="227">
        <f>ROUND(I298*H298,2)</f>
        <v>0</v>
      </c>
      <c r="BL298" s="20" t="s">
        <v>137</v>
      </c>
      <c r="BM298" s="226" t="s">
        <v>989</v>
      </c>
    </row>
    <row r="299" s="2" customFormat="1">
      <c r="A299" s="41"/>
      <c r="B299" s="42"/>
      <c r="C299" s="43"/>
      <c r="D299" s="228" t="s">
        <v>139</v>
      </c>
      <c r="E299" s="43"/>
      <c r="F299" s="229" t="s">
        <v>988</v>
      </c>
      <c r="G299" s="43"/>
      <c r="H299" s="43"/>
      <c r="I299" s="230"/>
      <c r="J299" s="43"/>
      <c r="K299" s="43"/>
      <c r="L299" s="47"/>
      <c r="M299" s="231"/>
      <c r="N299" s="232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139</v>
      </c>
      <c r="AU299" s="20" t="s">
        <v>81</v>
      </c>
    </row>
    <row r="300" s="13" customFormat="1">
      <c r="A300" s="13"/>
      <c r="B300" s="235"/>
      <c r="C300" s="236"/>
      <c r="D300" s="228" t="s">
        <v>143</v>
      </c>
      <c r="E300" s="237" t="s">
        <v>28</v>
      </c>
      <c r="F300" s="238" t="s">
        <v>990</v>
      </c>
      <c r="G300" s="236"/>
      <c r="H300" s="239">
        <v>52.100000000000001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143</v>
      </c>
      <c r="AU300" s="245" t="s">
        <v>81</v>
      </c>
      <c r="AV300" s="13" t="s">
        <v>81</v>
      </c>
      <c r="AW300" s="13" t="s">
        <v>34</v>
      </c>
      <c r="AX300" s="13" t="s">
        <v>79</v>
      </c>
      <c r="AY300" s="245" t="s">
        <v>130</v>
      </c>
    </row>
    <row r="301" s="13" customFormat="1">
      <c r="A301" s="13"/>
      <c r="B301" s="235"/>
      <c r="C301" s="236"/>
      <c r="D301" s="228" t="s">
        <v>143</v>
      </c>
      <c r="E301" s="236"/>
      <c r="F301" s="238" t="s">
        <v>991</v>
      </c>
      <c r="G301" s="236"/>
      <c r="H301" s="239">
        <v>53.662999999999997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143</v>
      </c>
      <c r="AU301" s="245" t="s">
        <v>81</v>
      </c>
      <c r="AV301" s="13" t="s">
        <v>81</v>
      </c>
      <c r="AW301" s="13" t="s">
        <v>4</v>
      </c>
      <c r="AX301" s="13" t="s">
        <v>79</v>
      </c>
      <c r="AY301" s="245" t="s">
        <v>130</v>
      </c>
    </row>
    <row r="302" s="2" customFormat="1" ht="24.15" customHeight="1">
      <c r="A302" s="41"/>
      <c r="B302" s="42"/>
      <c r="C302" s="215" t="s">
        <v>407</v>
      </c>
      <c r="D302" s="215" t="s">
        <v>132</v>
      </c>
      <c r="E302" s="216" t="s">
        <v>992</v>
      </c>
      <c r="F302" s="217" t="s">
        <v>993</v>
      </c>
      <c r="G302" s="218" t="s">
        <v>167</v>
      </c>
      <c r="H302" s="219">
        <v>135.09999999999999</v>
      </c>
      <c r="I302" s="220"/>
      <c r="J302" s="221">
        <f>ROUND(I302*H302,2)</f>
        <v>0</v>
      </c>
      <c r="K302" s="217" t="s">
        <v>136</v>
      </c>
      <c r="L302" s="47"/>
      <c r="M302" s="222" t="s">
        <v>28</v>
      </c>
      <c r="N302" s="223" t="s">
        <v>43</v>
      </c>
      <c r="O302" s="87"/>
      <c r="P302" s="224">
        <f>O302*H302</f>
        <v>0</v>
      </c>
      <c r="Q302" s="224">
        <v>3.0000000000000001E-05</v>
      </c>
      <c r="R302" s="224">
        <f>Q302*H302</f>
        <v>0.0040530000000000002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137</v>
      </c>
      <c r="AT302" s="226" t="s">
        <v>132</v>
      </c>
      <c r="AU302" s="226" t="s">
        <v>81</v>
      </c>
      <c r="AY302" s="20" t="s">
        <v>130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79</v>
      </c>
      <c r="BK302" s="227">
        <f>ROUND(I302*H302,2)</f>
        <v>0</v>
      </c>
      <c r="BL302" s="20" t="s">
        <v>137</v>
      </c>
      <c r="BM302" s="226" t="s">
        <v>994</v>
      </c>
    </row>
    <row r="303" s="2" customFormat="1">
      <c r="A303" s="41"/>
      <c r="B303" s="42"/>
      <c r="C303" s="43"/>
      <c r="D303" s="228" t="s">
        <v>139</v>
      </c>
      <c r="E303" s="43"/>
      <c r="F303" s="229" t="s">
        <v>995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139</v>
      </c>
      <c r="AU303" s="20" t="s">
        <v>81</v>
      </c>
    </row>
    <row r="304" s="2" customFormat="1">
      <c r="A304" s="41"/>
      <c r="B304" s="42"/>
      <c r="C304" s="43"/>
      <c r="D304" s="233" t="s">
        <v>141</v>
      </c>
      <c r="E304" s="43"/>
      <c r="F304" s="234" t="s">
        <v>996</v>
      </c>
      <c r="G304" s="43"/>
      <c r="H304" s="43"/>
      <c r="I304" s="230"/>
      <c r="J304" s="43"/>
      <c r="K304" s="43"/>
      <c r="L304" s="47"/>
      <c r="M304" s="231"/>
      <c r="N304" s="232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141</v>
      </c>
      <c r="AU304" s="20" t="s">
        <v>81</v>
      </c>
    </row>
    <row r="305" s="13" customFormat="1">
      <c r="A305" s="13"/>
      <c r="B305" s="235"/>
      <c r="C305" s="236"/>
      <c r="D305" s="228" t="s">
        <v>143</v>
      </c>
      <c r="E305" s="237" t="s">
        <v>28</v>
      </c>
      <c r="F305" s="238" t="s">
        <v>980</v>
      </c>
      <c r="G305" s="236"/>
      <c r="H305" s="239">
        <v>135.09999999999999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143</v>
      </c>
      <c r="AU305" s="245" t="s">
        <v>81</v>
      </c>
      <c r="AV305" s="13" t="s">
        <v>81</v>
      </c>
      <c r="AW305" s="13" t="s">
        <v>34</v>
      </c>
      <c r="AX305" s="13" t="s">
        <v>79</v>
      </c>
      <c r="AY305" s="245" t="s">
        <v>130</v>
      </c>
    </row>
    <row r="306" s="2" customFormat="1" ht="24.15" customHeight="1">
      <c r="A306" s="41"/>
      <c r="B306" s="42"/>
      <c r="C306" s="279" t="s">
        <v>414</v>
      </c>
      <c r="D306" s="279" t="s">
        <v>326</v>
      </c>
      <c r="E306" s="280" t="s">
        <v>997</v>
      </c>
      <c r="F306" s="281" t="s">
        <v>998</v>
      </c>
      <c r="G306" s="282" t="s">
        <v>167</v>
      </c>
      <c r="H306" s="283">
        <v>139.15299999999999</v>
      </c>
      <c r="I306" s="284"/>
      <c r="J306" s="285">
        <f>ROUND(I306*H306,2)</f>
        <v>0</v>
      </c>
      <c r="K306" s="281" t="s">
        <v>136</v>
      </c>
      <c r="L306" s="286"/>
      <c r="M306" s="287" t="s">
        <v>28</v>
      </c>
      <c r="N306" s="288" t="s">
        <v>43</v>
      </c>
      <c r="O306" s="87"/>
      <c r="P306" s="224">
        <f>O306*H306</f>
        <v>0</v>
      </c>
      <c r="Q306" s="224">
        <v>0.039600000000000003</v>
      </c>
      <c r="R306" s="224">
        <f>Q306*H306</f>
        <v>5.5104588000000003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186</v>
      </c>
      <c r="AT306" s="226" t="s">
        <v>326</v>
      </c>
      <c r="AU306" s="226" t="s">
        <v>81</v>
      </c>
      <c r="AY306" s="20" t="s">
        <v>130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20" t="s">
        <v>79</v>
      </c>
      <c r="BK306" s="227">
        <f>ROUND(I306*H306,2)</f>
        <v>0</v>
      </c>
      <c r="BL306" s="20" t="s">
        <v>137</v>
      </c>
      <c r="BM306" s="226" t="s">
        <v>999</v>
      </c>
    </row>
    <row r="307" s="2" customFormat="1">
      <c r="A307" s="41"/>
      <c r="B307" s="42"/>
      <c r="C307" s="43"/>
      <c r="D307" s="228" t="s">
        <v>139</v>
      </c>
      <c r="E307" s="43"/>
      <c r="F307" s="229" t="s">
        <v>998</v>
      </c>
      <c r="G307" s="43"/>
      <c r="H307" s="43"/>
      <c r="I307" s="230"/>
      <c r="J307" s="43"/>
      <c r="K307" s="43"/>
      <c r="L307" s="47"/>
      <c r="M307" s="231"/>
      <c r="N307" s="232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139</v>
      </c>
      <c r="AU307" s="20" t="s">
        <v>81</v>
      </c>
    </row>
    <row r="308" s="13" customFormat="1">
      <c r="A308" s="13"/>
      <c r="B308" s="235"/>
      <c r="C308" s="236"/>
      <c r="D308" s="228" t="s">
        <v>143</v>
      </c>
      <c r="E308" s="237" t="s">
        <v>28</v>
      </c>
      <c r="F308" s="238" t="s">
        <v>980</v>
      </c>
      <c r="G308" s="236"/>
      <c r="H308" s="239">
        <v>135.09999999999999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143</v>
      </c>
      <c r="AU308" s="245" t="s">
        <v>81</v>
      </c>
      <c r="AV308" s="13" t="s">
        <v>81</v>
      </c>
      <c r="AW308" s="13" t="s">
        <v>34</v>
      </c>
      <c r="AX308" s="13" t="s">
        <v>79</v>
      </c>
      <c r="AY308" s="245" t="s">
        <v>130</v>
      </c>
    </row>
    <row r="309" s="13" customFormat="1">
      <c r="A309" s="13"/>
      <c r="B309" s="235"/>
      <c r="C309" s="236"/>
      <c r="D309" s="228" t="s">
        <v>143</v>
      </c>
      <c r="E309" s="236"/>
      <c r="F309" s="238" t="s">
        <v>1000</v>
      </c>
      <c r="G309" s="236"/>
      <c r="H309" s="239">
        <v>139.15299999999999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5" t="s">
        <v>143</v>
      </c>
      <c r="AU309" s="245" t="s">
        <v>81</v>
      </c>
      <c r="AV309" s="13" t="s">
        <v>81</v>
      </c>
      <c r="AW309" s="13" t="s">
        <v>4</v>
      </c>
      <c r="AX309" s="13" t="s">
        <v>79</v>
      </c>
      <c r="AY309" s="245" t="s">
        <v>130</v>
      </c>
    </row>
    <row r="310" s="2" customFormat="1" ht="24.15" customHeight="1">
      <c r="A310" s="41"/>
      <c r="B310" s="42"/>
      <c r="C310" s="215" t="s">
        <v>423</v>
      </c>
      <c r="D310" s="215" t="s">
        <v>132</v>
      </c>
      <c r="E310" s="216" t="s">
        <v>1001</v>
      </c>
      <c r="F310" s="217" t="s">
        <v>1002</v>
      </c>
      <c r="G310" s="218" t="s">
        <v>135</v>
      </c>
      <c r="H310" s="219">
        <v>13</v>
      </c>
      <c r="I310" s="220"/>
      <c r="J310" s="221">
        <f>ROUND(I310*H310,2)</f>
        <v>0</v>
      </c>
      <c r="K310" s="217" t="s">
        <v>136</v>
      </c>
      <c r="L310" s="47"/>
      <c r="M310" s="222" t="s">
        <v>28</v>
      </c>
      <c r="N310" s="223" t="s">
        <v>43</v>
      </c>
      <c r="O310" s="87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6" t="s">
        <v>137</v>
      </c>
      <c r="AT310" s="226" t="s">
        <v>132</v>
      </c>
      <c r="AU310" s="226" t="s">
        <v>81</v>
      </c>
      <c r="AY310" s="20" t="s">
        <v>130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20" t="s">
        <v>79</v>
      </c>
      <c r="BK310" s="227">
        <f>ROUND(I310*H310,2)</f>
        <v>0</v>
      </c>
      <c r="BL310" s="20" t="s">
        <v>137</v>
      </c>
      <c r="BM310" s="226" t="s">
        <v>594</v>
      </c>
    </row>
    <row r="311" s="2" customFormat="1">
      <c r="A311" s="41"/>
      <c r="B311" s="42"/>
      <c r="C311" s="43"/>
      <c r="D311" s="228" t="s">
        <v>139</v>
      </c>
      <c r="E311" s="43"/>
      <c r="F311" s="229" t="s">
        <v>1003</v>
      </c>
      <c r="G311" s="43"/>
      <c r="H311" s="43"/>
      <c r="I311" s="230"/>
      <c r="J311" s="43"/>
      <c r="K311" s="43"/>
      <c r="L311" s="47"/>
      <c r="M311" s="231"/>
      <c r="N311" s="232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139</v>
      </c>
      <c r="AU311" s="20" t="s">
        <v>81</v>
      </c>
    </row>
    <row r="312" s="2" customFormat="1">
      <c r="A312" s="41"/>
      <c r="B312" s="42"/>
      <c r="C312" s="43"/>
      <c r="D312" s="233" t="s">
        <v>141</v>
      </c>
      <c r="E312" s="43"/>
      <c r="F312" s="234" t="s">
        <v>1004</v>
      </c>
      <c r="G312" s="43"/>
      <c r="H312" s="43"/>
      <c r="I312" s="230"/>
      <c r="J312" s="43"/>
      <c r="K312" s="43"/>
      <c r="L312" s="47"/>
      <c r="M312" s="231"/>
      <c r="N312" s="232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141</v>
      </c>
      <c r="AU312" s="20" t="s">
        <v>81</v>
      </c>
    </row>
    <row r="313" s="13" customFormat="1">
      <c r="A313" s="13"/>
      <c r="B313" s="235"/>
      <c r="C313" s="236"/>
      <c r="D313" s="228" t="s">
        <v>143</v>
      </c>
      <c r="E313" s="237" t="s">
        <v>28</v>
      </c>
      <c r="F313" s="238" t="s">
        <v>231</v>
      </c>
      <c r="G313" s="236"/>
      <c r="H313" s="239">
        <v>13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143</v>
      </c>
      <c r="AU313" s="245" t="s">
        <v>81</v>
      </c>
      <c r="AV313" s="13" t="s">
        <v>81</v>
      </c>
      <c r="AW313" s="13" t="s">
        <v>34</v>
      </c>
      <c r="AX313" s="13" t="s">
        <v>72</v>
      </c>
      <c r="AY313" s="245" t="s">
        <v>130</v>
      </c>
    </row>
    <row r="314" s="14" customFormat="1">
      <c r="A314" s="14"/>
      <c r="B314" s="246"/>
      <c r="C314" s="247"/>
      <c r="D314" s="228" t="s">
        <v>143</v>
      </c>
      <c r="E314" s="248" t="s">
        <v>28</v>
      </c>
      <c r="F314" s="249" t="s">
        <v>172</v>
      </c>
      <c r="G314" s="247"/>
      <c r="H314" s="250">
        <v>13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6" t="s">
        <v>143</v>
      </c>
      <c r="AU314" s="256" t="s">
        <v>81</v>
      </c>
      <c r="AV314" s="14" t="s">
        <v>137</v>
      </c>
      <c r="AW314" s="14" t="s">
        <v>34</v>
      </c>
      <c r="AX314" s="14" t="s">
        <v>79</v>
      </c>
      <c r="AY314" s="256" t="s">
        <v>130</v>
      </c>
    </row>
    <row r="315" s="2" customFormat="1" ht="24.15" customHeight="1">
      <c r="A315" s="41"/>
      <c r="B315" s="42"/>
      <c r="C315" s="279" t="s">
        <v>310</v>
      </c>
      <c r="D315" s="279" t="s">
        <v>326</v>
      </c>
      <c r="E315" s="280" t="s">
        <v>1005</v>
      </c>
      <c r="F315" s="281" t="s">
        <v>1006</v>
      </c>
      <c r="G315" s="282" t="s">
        <v>135</v>
      </c>
      <c r="H315" s="283">
        <v>13</v>
      </c>
      <c r="I315" s="284"/>
      <c r="J315" s="285">
        <f>ROUND(I315*H315,2)</f>
        <v>0</v>
      </c>
      <c r="K315" s="281" t="s">
        <v>136</v>
      </c>
      <c r="L315" s="286"/>
      <c r="M315" s="287" t="s">
        <v>28</v>
      </c>
      <c r="N315" s="288" t="s">
        <v>43</v>
      </c>
      <c r="O315" s="87"/>
      <c r="P315" s="224">
        <f>O315*H315</f>
        <v>0</v>
      </c>
      <c r="Q315" s="224">
        <v>0.0015</v>
      </c>
      <c r="R315" s="224">
        <f>Q315*H315</f>
        <v>0.0195</v>
      </c>
      <c r="S315" s="224">
        <v>0</v>
      </c>
      <c r="T315" s="225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6" t="s">
        <v>186</v>
      </c>
      <c r="AT315" s="226" t="s">
        <v>326</v>
      </c>
      <c r="AU315" s="226" t="s">
        <v>81</v>
      </c>
      <c r="AY315" s="20" t="s">
        <v>130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20" t="s">
        <v>79</v>
      </c>
      <c r="BK315" s="227">
        <f>ROUND(I315*H315,2)</f>
        <v>0</v>
      </c>
      <c r="BL315" s="20" t="s">
        <v>137</v>
      </c>
      <c r="BM315" s="226" t="s">
        <v>605</v>
      </c>
    </row>
    <row r="316" s="2" customFormat="1">
      <c r="A316" s="41"/>
      <c r="B316" s="42"/>
      <c r="C316" s="43"/>
      <c r="D316" s="228" t="s">
        <v>139</v>
      </c>
      <c r="E316" s="43"/>
      <c r="F316" s="229" t="s">
        <v>1006</v>
      </c>
      <c r="G316" s="43"/>
      <c r="H316" s="43"/>
      <c r="I316" s="230"/>
      <c r="J316" s="43"/>
      <c r="K316" s="43"/>
      <c r="L316" s="47"/>
      <c r="M316" s="231"/>
      <c r="N316" s="232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139</v>
      </c>
      <c r="AU316" s="20" t="s">
        <v>81</v>
      </c>
    </row>
    <row r="317" s="13" customFormat="1">
      <c r="A317" s="13"/>
      <c r="B317" s="235"/>
      <c r="C317" s="236"/>
      <c r="D317" s="228" t="s">
        <v>143</v>
      </c>
      <c r="E317" s="237" t="s">
        <v>28</v>
      </c>
      <c r="F317" s="238" t="s">
        <v>231</v>
      </c>
      <c r="G317" s="236"/>
      <c r="H317" s="239">
        <v>13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5" t="s">
        <v>143</v>
      </c>
      <c r="AU317" s="245" t="s">
        <v>81</v>
      </c>
      <c r="AV317" s="13" t="s">
        <v>81</v>
      </c>
      <c r="AW317" s="13" t="s">
        <v>34</v>
      </c>
      <c r="AX317" s="13" t="s">
        <v>79</v>
      </c>
      <c r="AY317" s="245" t="s">
        <v>130</v>
      </c>
    </row>
    <row r="318" s="2" customFormat="1" ht="33" customHeight="1">
      <c r="A318" s="41"/>
      <c r="B318" s="42"/>
      <c r="C318" s="215" t="s">
        <v>437</v>
      </c>
      <c r="D318" s="215" t="s">
        <v>132</v>
      </c>
      <c r="E318" s="216" t="s">
        <v>1007</v>
      </c>
      <c r="F318" s="217" t="s">
        <v>795</v>
      </c>
      <c r="G318" s="218" t="s">
        <v>135</v>
      </c>
      <c r="H318" s="219">
        <v>26</v>
      </c>
      <c r="I318" s="220"/>
      <c r="J318" s="221">
        <f>ROUND(I318*H318,2)</f>
        <v>0</v>
      </c>
      <c r="K318" s="217" t="s">
        <v>136</v>
      </c>
      <c r="L318" s="47"/>
      <c r="M318" s="222" t="s">
        <v>28</v>
      </c>
      <c r="N318" s="223" t="s">
        <v>43</v>
      </c>
      <c r="O318" s="87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6" t="s">
        <v>137</v>
      </c>
      <c r="AT318" s="226" t="s">
        <v>132</v>
      </c>
      <c r="AU318" s="226" t="s">
        <v>81</v>
      </c>
      <c r="AY318" s="20" t="s">
        <v>130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20" t="s">
        <v>79</v>
      </c>
      <c r="BK318" s="227">
        <f>ROUND(I318*H318,2)</f>
        <v>0</v>
      </c>
      <c r="BL318" s="20" t="s">
        <v>137</v>
      </c>
      <c r="BM318" s="226" t="s">
        <v>1008</v>
      </c>
    </row>
    <row r="319" s="2" customFormat="1">
      <c r="A319" s="41"/>
      <c r="B319" s="42"/>
      <c r="C319" s="43"/>
      <c r="D319" s="228" t="s">
        <v>139</v>
      </c>
      <c r="E319" s="43"/>
      <c r="F319" s="229" t="s">
        <v>796</v>
      </c>
      <c r="G319" s="43"/>
      <c r="H319" s="43"/>
      <c r="I319" s="230"/>
      <c r="J319" s="43"/>
      <c r="K319" s="43"/>
      <c r="L319" s="47"/>
      <c r="M319" s="231"/>
      <c r="N319" s="232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139</v>
      </c>
      <c r="AU319" s="20" t="s">
        <v>81</v>
      </c>
    </row>
    <row r="320" s="2" customFormat="1">
      <c r="A320" s="41"/>
      <c r="B320" s="42"/>
      <c r="C320" s="43"/>
      <c r="D320" s="233" t="s">
        <v>141</v>
      </c>
      <c r="E320" s="43"/>
      <c r="F320" s="234" t="s">
        <v>1009</v>
      </c>
      <c r="G320" s="43"/>
      <c r="H320" s="43"/>
      <c r="I320" s="230"/>
      <c r="J320" s="43"/>
      <c r="K320" s="43"/>
      <c r="L320" s="47"/>
      <c r="M320" s="231"/>
      <c r="N320" s="232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141</v>
      </c>
      <c r="AU320" s="20" t="s">
        <v>81</v>
      </c>
    </row>
    <row r="321" s="13" customFormat="1">
      <c r="A321" s="13"/>
      <c r="B321" s="235"/>
      <c r="C321" s="236"/>
      <c r="D321" s="228" t="s">
        <v>143</v>
      </c>
      <c r="E321" s="237" t="s">
        <v>28</v>
      </c>
      <c r="F321" s="238" t="s">
        <v>1010</v>
      </c>
      <c r="G321" s="236"/>
      <c r="H321" s="239">
        <v>26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143</v>
      </c>
      <c r="AU321" s="245" t="s">
        <v>81</v>
      </c>
      <c r="AV321" s="13" t="s">
        <v>81</v>
      </c>
      <c r="AW321" s="13" t="s">
        <v>34</v>
      </c>
      <c r="AX321" s="13" t="s">
        <v>79</v>
      </c>
      <c r="AY321" s="245" t="s">
        <v>130</v>
      </c>
    </row>
    <row r="322" s="2" customFormat="1" ht="16.5" customHeight="1">
      <c r="A322" s="41"/>
      <c r="B322" s="42"/>
      <c r="C322" s="279" t="s">
        <v>334</v>
      </c>
      <c r="D322" s="279" t="s">
        <v>326</v>
      </c>
      <c r="E322" s="280" t="s">
        <v>798</v>
      </c>
      <c r="F322" s="281" t="s">
        <v>799</v>
      </c>
      <c r="G322" s="282" t="s">
        <v>135</v>
      </c>
      <c r="H322" s="283">
        <v>26</v>
      </c>
      <c r="I322" s="284"/>
      <c r="J322" s="285">
        <f>ROUND(I322*H322,2)</f>
        <v>0</v>
      </c>
      <c r="K322" s="281" t="s">
        <v>136</v>
      </c>
      <c r="L322" s="286"/>
      <c r="M322" s="287" t="s">
        <v>28</v>
      </c>
      <c r="N322" s="288" t="s">
        <v>43</v>
      </c>
      <c r="O322" s="87"/>
      <c r="P322" s="224">
        <f>O322*H322</f>
        <v>0</v>
      </c>
      <c r="Q322" s="224">
        <v>0.00080000000000000004</v>
      </c>
      <c r="R322" s="224">
        <f>Q322*H322</f>
        <v>0.020800000000000003</v>
      </c>
      <c r="S322" s="224">
        <v>0</v>
      </c>
      <c r="T322" s="225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6" t="s">
        <v>186</v>
      </c>
      <c r="AT322" s="226" t="s">
        <v>326</v>
      </c>
      <c r="AU322" s="226" t="s">
        <v>81</v>
      </c>
      <c r="AY322" s="20" t="s">
        <v>130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20" t="s">
        <v>79</v>
      </c>
      <c r="BK322" s="227">
        <f>ROUND(I322*H322,2)</f>
        <v>0</v>
      </c>
      <c r="BL322" s="20" t="s">
        <v>137</v>
      </c>
      <c r="BM322" s="226" t="s">
        <v>1011</v>
      </c>
    </row>
    <row r="323" s="2" customFormat="1">
      <c r="A323" s="41"/>
      <c r="B323" s="42"/>
      <c r="C323" s="43"/>
      <c r="D323" s="228" t="s">
        <v>139</v>
      </c>
      <c r="E323" s="43"/>
      <c r="F323" s="229" t="s">
        <v>799</v>
      </c>
      <c r="G323" s="43"/>
      <c r="H323" s="43"/>
      <c r="I323" s="230"/>
      <c r="J323" s="43"/>
      <c r="K323" s="43"/>
      <c r="L323" s="47"/>
      <c r="M323" s="231"/>
      <c r="N323" s="232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139</v>
      </c>
      <c r="AU323" s="20" t="s">
        <v>81</v>
      </c>
    </row>
    <row r="324" s="13" customFormat="1">
      <c r="A324" s="13"/>
      <c r="B324" s="235"/>
      <c r="C324" s="236"/>
      <c r="D324" s="228" t="s">
        <v>143</v>
      </c>
      <c r="E324" s="237" t="s">
        <v>28</v>
      </c>
      <c r="F324" s="238" t="s">
        <v>1010</v>
      </c>
      <c r="G324" s="236"/>
      <c r="H324" s="239">
        <v>26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143</v>
      </c>
      <c r="AU324" s="245" t="s">
        <v>81</v>
      </c>
      <c r="AV324" s="13" t="s">
        <v>81</v>
      </c>
      <c r="AW324" s="13" t="s">
        <v>34</v>
      </c>
      <c r="AX324" s="13" t="s">
        <v>79</v>
      </c>
      <c r="AY324" s="245" t="s">
        <v>130</v>
      </c>
    </row>
    <row r="325" s="2" customFormat="1" ht="33" customHeight="1">
      <c r="A325" s="41"/>
      <c r="B325" s="42"/>
      <c r="C325" s="215" t="s">
        <v>452</v>
      </c>
      <c r="D325" s="215" t="s">
        <v>132</v>
      </c>
      <c r="E325" s="216" t="s">
        <v>1012</v>
      </c>
      <c r="F325" s="217" t="s">
        <v>1013</v>
      </c>
      <c r="G325" s="218" t="s">
        <v>135</v>
      </c>
      <c r="H325" s="219">
        <v>1</v>
      </c>
      <c r="I325" s="220"/>
      <c r="J325" s="221">
        <f>ROUND(I325*H325,2)</f>
        <v>0</v>
      </c>
      <c r="K325" s="217" t="s">
        <v>136</v>
      </c>
      <c r="L325" s="47"/>
      <c r="M325" s="222" t="s">
        <v>28</v>
      </c>
      <c r="N325" s="223" t="s">
        <v>43</v>
      </c>
      <c r="O325" s="87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137</v>
      </c>
      <c r="AT325" s="226" t="s">
        <v>132</v>
      </c>
      <c r="AU325" s="226" t="s">
        <v>81</v>
      </c>
      <c r="AY325" s="20" t="s">
        <v>130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20" t="s">
        <v>79</v>
      </c>
      <c r="BK325" s="227">
        <f>ROUND(I325*H325,2)</f>
        <v>0</v>
      </c>
      <c r="BL325" s="20" t="s">
        <v>137</v>
      </c>
      <c r="BM325" s="226" t="s">
        <v>1014</v>
      </c>
    </row>
    <row r="326" s="2" customFormat="1">
      <c r="A326" s="41"/>
      <c r="B326" s="42"/>
      <c r="C326" s="43"/>
      <c r="D326" s="228" t="s">
        <v>139</v>
      </c>
      <c r="E326" s="43"/>
      <c r="F326" s="229" t="s">
        <v>1015</v>
      </c>
      <c r="G326" s="43"/>
      <c r="H326" s="43"/>
      <c r="I326" s="230"/>
      <c r="J326" s="43"/>
      <c r="K326" s="43"/>
      <c r="L326" s="47"/>
      <c r="M326" s="231"/>
      <c r="N326" s="232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139</v>
      </c>
      <c r="AU326" s="20" t="s">
        <v>81</v>
      </c>
    </row>
    <row r="327" s="2" customFormat="1">
      <c r="A327" s="41"/>
      <c r="B327" s="42"/>
      <c r="C327" s="43"/>
      <c r="D327" s="233" t="s">
        <v>141</v>
      </c>
      <c r="E327" s="43"/>
      <c r="F327" s="234" t="s">
        <v>1016</v>
      </c>
      <c r="G327" s="43"/>
      <c r="H327" s="43"/>
      <c r="I327" s="230"/>
      <c r="J327" s="43"/>
      <c r="K327" s="43"/>
      <c r="L327" s="47"/>
      <c r="M327" s="231"/>
      <c r="N327" s="232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141</v>
      </c>
      <c r="AU327" s="20" t="s">
        <v>81</v>
      </c>
    </row>
    <row r="328" s="13" customFormat="1">
      <c r="A328" s="13"/>
      <c r="B328" s="235"/>
      <c r="C328" s="236"/>
      <c r="D328" s="228" t="s">
        <v>143</v>
      </c>
      <c r="E328" s="237" t="s">
        <v>28</v>
      </c>
      <c r="F328" s="238" t="s">
        <v>79</v>
      </c>
      <c r="G328" s="236"/>
      <c r="H328" s="239">
        <v>1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143</v>
      </c>
      <c r="AU328" s="245" t="s">
        <v>81</v>
      </c>
      <c r="AV328" s="13" t="s">
        <v>81</v>
      </c>
      <c r="AW328" s="13" t="s">
        <v>34</v>
      </c>
      <c r="AX328" s="13" t="s">
        <v>79</v>
      </c>
      <c r="AY328" s="245" t="s">
        <v>130</v>
      </c>
    </row>
    <row r="329" s="2" customFormat="1" ht="24.15" customHeight="1">
      <c r="A329" s="41"/>
      <c r="B329" s="42"/>
      <c r="C329" s="279" t="s">
        <v>345</v>
      </c>
      <c r="D329" s="279" t="s">
        <v>326</v>
      </c>
      <c r="E329" s="280" t="s">
        <v>1017</v>
      </c>
      <c r="F329" s="281" t="s">
        <v>1018</v>
      </c>
      <c r="G329" s="282" t="s">
        <v>135</v>
      </c>
      <c r="H329" s="283">
        <v>1</v>
      </c>
      <c r="I329" s="284"/>
      <c r="J329" s="285">
        <f>ROUND(I329*H329,2)</f>
        <v>0</v>
      </c>
      <c r="K329" s="281" t="s">
        <v>136</v>
      </c>
      <c r="L329" s="286"/>
      <c r="M329" s="287" t="s">
        <v>28</v>
      </c>
      <c r="N329" s="288" t="s">
        <v>43</v>
      </c>
      <c r="O329" s="87"/>
      <c r="P329" s="224">
        <f>O329*H329</f>
        <v>0</v>
      </c>
      <c r="Q329" s="224">
        <v>0.0015399999999999999</v>
      </c>
      <c r="R329" s="224">
        <f>Q329*H329</f>
        <v>0.0015399999999999999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186</v>
      </c>
      <c r="AT329" s="226" t="s">
        <v>326</v>
      </c>
      <c r="AU329" s="226" t="s">
        <v>81</v>
      </c>
      <c r="AY329" s="20" t="s">
        <v>130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20" t="s">
        <v>79</v>
      </c>
      <c r="BK329" s="227">
        <f>ROUND(I329*H329,2)</f>
        <v>0</v>
      </c>
      <c r="BL329" s="20" t="s">
        <v>137</v>
      </c>
      <c r="BM329" s="226" t="s">
        <v>1019</v>
      </c>
    </row>
    <row r="330" s="2" customFormat="1">
      <c r="A330" s="41"/>
      <c r="B330" s="42"/>
      <c r="C330" s="43"/>
      <c r="D330" s="228" t="s">
        <v>139</v>
      </c>
      <c r="E330" s="43"/>
      <c r="F330" s="229" t="s">
        <v>1018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139</v>
      </c>
      <c r="AU330" s="20" t="s">
        <v>81</v>
      </c>
    </row>
    <row r="331" s="13" customFormat="1">
      <c r="A331" s="13"/>
      <c r="B331" s="235"/>
      <c r="C331" s="236"/>
      <c r="D331" s="228" t="s">
        <v>143</v>
      </c>
      <c r="E331" s="237" t="s">
        <v>28</v>
      </c>
      <c r="F331" s="238" t="s">
        <v>79</v>
      </c>
      <c r="G331" s="236"/>
      <c r="H331" s="239">
        <v>1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5" t="s">
        <v>143</v>
      </c>
      <c r="AU331" s="245" t="s">
        <v>81</v>
      </c>
      <c r="AV331" s="13" t="s">
        <v>81</v>
      </c>
      <c r="AW331" s="13" t="s">
        <v>34</v>
      </c>
      <c r="AX331" s="13" t="s">
        <v>79</v>
      </c>
      <c r="AY331" s="245" t="s">
        <v>130</v>
      </c>
    </row>
    <row r="332" s="2" customFormat="1" ht="33" customHeight="1">
      <c r="A332" s="41"/>
      <c r="B332" s="42"/>
      <c r="C332" s="215" t="s">
        <v>463</v>
      </c>
      <c r="D332" s="215" t="s">
        <v>132</v>
      </c>
      <c r="E332" s="216" t="s">
        <v>786</v>
      </c>
      <c r="F332" s="217" t="s">
        <v>787</v>
      </c>
      <c r="G332" s="218" t="s">
        <v>135</v>
      </c>
      <c r="H332" s="219">
        <v>16</v>
      </c>
      <c r="I332" s="220"/>
      <c r="J332" s="221">
        <f>ROUND(I332*H332,2)</f>
        <v>0</v>
      </c>
      <c r="K332" s="217" t="s">
        <v>136</v>
      </c>
      <c r="L332" s="47"/>
      <c r="M332" s="222" t="s">
        <v>28</v>
      </c>
      <c r="N332" s="223" t="s">
        <v>43</v>
      </c>
      <c r="O332" s="87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6" t="s">
        <v>137</v>
      </c>
      <c r="AT332" s="226" t="s">
        <v>132</v>
      </c>
      <c r="AU332" s="226" t="s">
        <v>81</v>
      </c>
      <c r="AY332" s="20" t="s">
        <v>130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20" t="s">
        <v>79</v>
      </c>
      <c r="BK332" s="227">
        <f>ROUND(I332*H332,2)</f>
        <v>0</v>
      </c>
      <c r="BL332" s="20" t="s">
        <v>137</v>
      </c>
      <c r="BM332" s="226" t="s">
        <v>1020</v>
      </c>
    </row>
    <row r="333" s="2" customFormat="1">
      <c r="A333" s="41"/>
      <c r="B333" s="42"/>
      <c r="C333" s="43"/>
      <c r="D333" s="228" t="s">
        <v>139</v>
      </c>
      <c r="E333" s="43"/>
      <c r="F333" s="229" t="s">
        <v>789</v>
      </c>
      <c r="G333" s="43"/>
      <c r="H333" s="43"/>
      <c r="I333" s="230"/>
      <c r="J333" s="43"/>
      <c r="K333" s="43"/>
      <c r="L333" s="47"/>
      <c r="M333" s="231"/>
      <c r="N333" s="232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139</v>
      </c>
      <c r="AU333" s="20" t="s">
        <v>81</v>
      </c>
    </row>
    <row r="334" s="2" customFormat="1">
      <c r="A334" s="41"/>
      <c r="B334" s="42"/>
      <c r="C334" s="43"/>
      <c r="D334" s="233" t="s">
        <v>141</v>
      </c>
      <c r="E334" s="43"/>
      <c r="F334" s="234" t="s">
        <v>790</v>
      </c>
      <c r="G334" s="43"/>
      <c r="H334" s="43"/>
      <c r="I334" s="230"/>
      <c r="J334" s="43"/>
      <c r="K334" s="43"/>
      <c r="L334" s="47"/>
      <c r="M334" s="231"/>
      <c r="N334" s="232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141</v>
      </c>
      <c r="AU334" s="20" t="s">
        <v>81</v>
      </c>
    </row>
    <row r="335" s="13" customFormat="1">
      <c r="A335" s="13"/>
      <c r="B335" s="235"/>
      <c r="C335" s="236"/>
      <c r="D335" s="228" t="s">
        <v>143</v>
      </c>
      <c r="E335" s="237" t="s">
        <v>28</v>
      </c>
      <c r="F335" s="238" t="s">
        <v>249</v>
      </c>
      <c r="G335" s="236"/>
      <c r="H335" s="239">
        <v>16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5" t="s">
        <v>143</v>
      </c>
      <c r="AU335" s="245" t="s">
        <v>81</v>
      </c>
      <c r="AV335" s="13" t="s">
        <v>81</v>
      </c>
      <c r="AW335" s="13" t="s">
        <v>34</v>
      </c>
      <c r="AX335" s="13" t="s">
        <v>79</v>
      </c>
      <c r="AY335" s="245" t="s">
        <v>130</v>
      </c>
    </row>
    <row r="336" s="2" customFormat="1" ht="16.5" customHeight="1">
      <c r="A336" s="41"/>
      <c r="B336" s="42"/>
      <c r="C336" s="279" t="s">
        <v>329</v>
      </c>
      <c r="D336" s="279" t="s">
        <v>326</v>
      </c>
      <c r="E336" s="280" t="s">
        <v>791</v>
      </c>
      <c r="F336" s="281" t="s">
        <v>792</v>
      </c>
      <c r="G336" s="282" t="s">
        <v>135</v>
      </c>
      <c r="H336" s="283">
        <v>16</v>
      </c>
      <c r="I336" s="284"/>
      <c r="J336" s="285">
        <f>ROUND(I336*H336,2)</f>
        <v>0</v>
      </c>
      <c r="K336" s="281" t="s">
        <v>136</v>
      </c>
      <c r="L336" s="286"/>
      <c r="M336" s="287" t="s">
        <v>28</v>
      </c>
      <c r="N336" s="288" t="s">
        <v>43</v>
      </c>
      <c r="O336" s="87"/>
      <c r="P336" s="224">
        <f>O336*H336</f>
        <v>0</v>
      </c>
      <c r="Q336" s="224">
        <v>0.00050000000000000001</v>
      </c>
      <c r="R336" s="224">
        <f>Q336*H336</f>
        <v>0.0080000000000000002</v>
      </c>
      <c r="S336" s="224">
        <v>0</v>
      </c>
      <c r="T336" s="225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6" t="s">
        <v>186</v>
      </c>
      <c r="AT336" s="226" t="s">
        <v>326</v>
      </c>
      <c r="AU336" s="226" t="s">
        <v>81</v>
      </c>
      <c r="AY336" s="20" t="s">
        <v>130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20" t="s">
        <v>79</v>
      </c>
      <c r="BK336" s="227">
        <f>ROUND(I336*H336,2)</f>
        <v>0</v>
      </c>
      <c r="BL336" s="20" t="s">
        <v>137</v>
      </c>
      <c r="BM336" s="226" t="s">
        <v>1021</v>
      </c>
    </row>
    <row r="337" s="2" customFormat="1">
      <c r="A337" s="41"/>
      <c r="B337" s="42"/>
      <c r="C337" s="43"/>
      <c r="D337" s="228" t="s">
        <v>139</v>
      </c>
      <c r="E337" s="43"/>
      <c r="F337" s="229" t="s">
        <v>792</v>
      </c>
      <c r="G337" s="43"/>
      <c r="H337" s="43"/>
      <c r="I337" s="230"/>
      <c r="J337" s="43"/>
      <c r="K337" s="43"/>
      <c r="L337" s="47"/>
      <c r="M337" s="231"/>
      <c r="N337" s="232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139</v>
      </c>
      <c r="AU337" s="20" t="s">
        <v>81</v>
      </c>
    </row>
    <row r="338" s="13" customFormat="1">
      <c r="A338" s="13"/>
      <c r="B338" s="235"/>
      <c r="C338" s="236"/>
      <c r="D338" s="228" t="s">
        <v>143</v>
      </c>
      <c r="E338" s="237" t="s">
        <v>28</v>
      </c>
      <c r="F338" s="238" t="s">
        <v>249</v>
      </c>
      <c r="G338" s="236"/>
      <c r="H338" s="239">
        <v>16</v>
      </c>
      <c r="I338" s="240"/>
      <c r="J338" s="236"/>
      <c r="K338" s="236"/>
      <c r="L338" s="241"/>
      <c r="M338" s="242"/>
      <c r="N338" s="243"/>
      <c r="O338" s="243"/>
      <c r="P338" s="243"/>
      <c r="Q338" s="243"/>
      <c r="R338" s="243"/>
      <c r="S338" s="243"/>
      <c r="T338" s="24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5" t="s">
        <v>143</v>
      </c>
      <c r="AU338" s="245" t="s">
        <v>81</v>
      </c>
      <c r="AV338" s="13" t="s">
        <v>81</v>
      </c>
      <c r="AW338" s="13" t="s">
        <v>34</v>
      </c>
      <c r="AX338" s="13" t="s">
        <v>79</v>
      </c>
      <c r="AY338" s="245" t="s">
        <v>130</v>
      </c>
    </row>
    <row r="339" s="2" customFormat="1" ht="24.15" customHeight="1">
      <c r="A339" s="41"/>
      <c r="B339" s="42"/>
      <c r="C339" s="215" t="s">
        <v>474</v>
      </c>
      <c r="D339" s="215" t="s">
        <v>132</v>
      </c>
      <c r="E339" s="216" t="s">
        <v>1022</v>
      </c>
      <c r="F339" s="217" t="s">
        <v>1023</v>
      </c>
      <c r="G339" s="218" t="s">
        <v>135</v>
      </c>
      <c r="H339" s="219">
        <v>12</v>
      </c>
      <c r="I339" s="220"/>
      <c r="J339" s="221">
        <f>ROUND(I339*H339,2)</f>
        <v>0</v>
      </c>
      <c r="K339" s="217" t="s">
        <v>136</v>
      </c>
      <c r="L339" s="47"/>
      <c r="M339" s="222" t="s">
        <v>28</v>
      </c>
      <c r="N339" s="223" t="s">
        <v>43</v>
      </c>
      <c r="O339" s="87"/>
      <c r="P339" s="224">
        <f>O339*H339</f>
        <v>0</v>
      </c>
      <c r="Q339" s="224">
        <v>3.0000000000000001E-05</v>
      </c>
      <c r="R339" s="224">
        <f>Q339*H339</f>
        <v>0.00036000000000000002</v>
      </c>
      <c r="S339" s="224">
        <v>0</v>
      </c>
      <c r="T339" s="225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6" t="s">
        <v>137</v>
      </c>
      <c r="AT339" s="226" t="s">
        <v>132</v>
      </c>
      <c r="AU339" s="226" t="s">
        <v>81</v>
      </c>
      <c r="AY339" s="20" t="s">
        <v>130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20" t="s">
        <v>79</v>
      </c>
      <c r="BK339" s="227">
        <f>ROUND(I339*H339,2)</f>
        <v>0</v>
      </c>
      <c r="BL339" s="20" t="s">
        <v>137</v>
      </c>
      <c r="BM339" s="226" t="s">
        <v>1024</v>
      </c>
    </row>
    <row r="340" s="2" customFormat="1">
      <c r="A340" s="41"/>
      <c r="B340" s="42"/>
      <c r="C340" s="43"/>
      <c r="D340" s="228" t="s">
        <v>139</v>
      </c>
      <c r="E340" s="43"/>
      <c r="F340" s="229" t="s">
        <v>1025</v>
      </c>
      <c r="G340" s="43"/>
      <c r="H340" s="43"/>
      <c r="I340" s="230"/>
      <c r="J340" s="43"/>
      <c r="K340" s="43"/>
      <c r="L340" s="47"/>
      <c r="M340" s="231"/>
      <c r="N340" s="232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139</v>
      </c>
      <c r="AU340" s="20" t="s">
        <v>81</v>
      </c>
    </row>
    <row r="341" s="2" customFormat="1">
      <c r="A341" s="41"/>
      <c r="B341" s="42"/>
      <c r="C341" s="43"/>
      <c r="D341" s="233" t="s">
        <v>141</v>
      </c>
      <c r="E341" s="43"/>
      <c r="F341" s="234" t="s">
        <v>1026</v>
      </c>
      <c r="G341" s="43"/>
      <c r="H341" s="43"/>
      <c r="I341" s="230"/>
      <c r="J341" s="43"/>
      <c r="K341" s="43"/>
      <c r="L341" s="47"/>
      <c r="M341" s="231"/>
      <c r="N341" s="232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141</v>
      </c>
      <c r="AU341" s="20" t="s">
        <v>81</v>
      </c>
    </row>
    <row r="342" s="13" customFormat="1">
      <c r="A342" s="13"/>
      <c r="B342" s="235"/>
      <c r="C342" s="236"/>
      <c r="D342" s="228" t="s">
        <v>143</v>
      </c>
      <c r="E342" s="237" t="s">
        <v>28</v>
      </c>
      <c r="F342" s="238" t="s">
        <v>8</v>
      </c>
      <c r="G342" s="236"/>
      <c r="H342" s="239">
        <v>12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5" t="s">
        <v>143</v>
      </c>
      <c r="AU342" s="245" t="s">
        <v>81</v>
      </c>
      <c r="AV342" s="13" t="s">
        <v>81</v>
      </c>
      <c r="AW342" s="13" t="s">
        <v>34</v>
      </c>
      <c r="AX342" s="13" t="s">
        <v>79</v>
      </c>
      <c r="AY342" s="245" t="s">
        <v>130</v>
      </c>
    </row>
    <row r="343" s="2" customFormat="1" ht="16.5" customHeight="1">
      <c r="A343" s="41"/>
      <c r="B343" s="42"/>
      <c r="C343" s="279" t="s">
        <v>479</v>
      </c>
      <c r="D343" s="279" t="s">
        <v>326</v>
      </c>
      <c r="E343" s="280" t="s">
        <v>1027</v>
      </c>
      <c r="F343" s="281" t="s">
        <v>1028</v>
      </c>
      <c r="G343" s="282" t="s">
        <v>135</v>
      </c>
      <c r="H343" s="283">
        <v>12</v>
      </c>
      <c r="I343" s="284"/>
      <c r="J343" s="285">
        <f>ROUND(I343*H343,2)</f>
        <v>0</v>
      </c>
      <c r="K343" s="281" t="s">
        <v>136</v>
      </c>
      <c r="L343" s="286"/>
      <c r="M343" s="287" t="s">
        <v>28</v>
      </c>
      <c r="N343" s="288" t="s">
        <v>43</v>
      </c>
      <c r="O343" s="87"/>
      <c r="P343" s="224">
        <f>O343*H343</f>
        <v>0</v>
      </c>
      <c r="Q343" s="224">
        <v>0.0025000000000000001</v>
      </c>
      <c r="R343" s="224">
        <f>Q343*H343</f>
        <v>0.029999999999999999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186</v>
      </c>
      <c r="AT343" s="226" t="s">
        <v>326</v>
      </c>
      <c r="AU343" s="226" t="s">
        <v>81</v>
      </c>
      <c r="AY343" s="20" t="s">
        <v>130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20" t="s">
        <v>79</v>
      </c>
      <c r="BK343" s="227">
        <f>ROUND(I343*H343,2)</f>
        <v>0</v>
      </c>
      <c r="BL343" s="20" t="s">
        <v>137</v>
      </c>
      <c r="BM343" s="226" t="s">
        <v>1029</v>
      </c>
    </row>
    <row r="344" s="2" customFormat="1">
      <c r="A344" s="41"/>
      <c r="B344" s="42"/>
      <c r="C344" s="43"/>
      <c r="D344" s="228" t="s">
        <v>139</v>
      </c>
      <c r="E344" s="43"/>
      <c r="F344" s="229" t="s">
        <v>1028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139</v>
      </c>
      <c r="AU344" s="20" t="s">
        <v>81</v>
      </c>
    </row>
    <row r="345" s="13" customFormat="1">
      <c r="A345" s="13"/>
      <c r="B345" s="235"/>
      <c r="C345" s="236"/>
      <c r="D345" s="228" t="s">
        <v>143</v>
      </c>
      <c r="E345" s="237" t="s">
        <v>28</v>
      </c>
      <c r="F345" s="238" t="s">
        <v>8</v>
      </c>
      <c r="G345" s="236"/>
      <c r="H345" s="239">
        <v>12</v>
      </c>
      <c r="I345" s="240"/>
      <c r="J345" s="236"/>
      <c r="K345" s="236"/>
      <c r="L345" s="241"/>
      <c r="M345" s="242"/>
      <c r="N345" s="243"/>
      <c r="O345" s="243"/>
      <c r="P345" s="243"/>
      <c r="Q345" s="243"/>
      <c r="R345" s="243"/>
      <c r="S345" s="243"/>
      <c r="T345" s="24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5" t="s">
        <v>143</v>
      </c>
      <c r="AU345" s="245" t="s">
        <v>81</v>
      </c>
      <c r="AV345" s="13" t="s">
        <v>81</v>
      </c>
      <c r="AW345" s="13" t="s">
        <v>34</v>
      </c>
      <c r="AX345" s="13" t="s">
        <v>79</v>
      </c>
      <c r="AY345" s="245" t="s">
        <v>130</v>
      </c>
    </row>
    <row r="346" s="2" customFormat="1" ht="24.15" customHeight="1">
      <c r="A346" s="41"/>
      <c r="B346" s="42"/>
      <c r="C346" s="215" t="s">
        <v>485</v>
      </c>
      <c r="D346" s="215" t="s">
        <v>132</v>
      </c>
      <c r="E346" s="216" t="s">
        <v>1030</v>
      </c>
      <c r="F346" s="217" t="s">
        <v>1031</v>
      </c>
      <c r="G346" s="218" t="s">
        <v>135</v>
      </c>
      <c r="H346" s="219">
        <v>4</v>
      </c>
      <c r="I346" s="220"/>
      <c r="J346" s="221">
        <f>ROUND(I346*H346,2)</f>
        <v>0</v>
      </c>
      <c r="K346" s="217" t="s">
        <v>136</v>
      </c>
      <c r="L346" s="47"/>
      <c r="M346" s="222" t="s">
        <v>28</v>
      </c>
      <c r="N346" s="223" t="s">
        <v>43</v>
      </c>
      <c r="O346" s="87"/>
      <c r="P346" s="224">
        <f>O346*H346</f>
        <v>0</v>
      </c>
      <c r="Q346" s="224">
        <v>4.0000000000000003E-05</v>
      </c>
      <c r="R346" s="224">
        <f>Q346*H346</f>
        <v>0.00016000000000000001</v>
      </c>
      <c r="S346" s="224">
        <v>0</v>
      </c>
      <c r="T346" s="225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6" t="s">
        <v>137</v>
      </c>
      <c r="AT346" s="226" t="s">
        <v>132</v>
      </c>
      <c r="AU346" s="226" t="s">
        <v>81</v>
      </c>
      <c r="AY346" s="20" t="s">
        <v>130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20" t="s">
        <v>79</v>
      </c>
      <c r="BK346" s="227">
        <f>ROUND(I346*H346,2)</f>
        <v>0</v>
      </c>
      <c r="BL346" s="20" t="s">
        <v>137</v>
      </c>
      <c r="BM346" s="226" t="s">
        <v>1032</v>
      </c>
    </row>
    <row r="347" s="2" customFormat="1">
      <c r="A347" s="41"/>
      <c r="B347" s="42"/>
      <c r="C347" s="43"/>
      <c r="D347" s="228" t="s">
        <v>139</v>
      </c>
      <c r="E347" s="43"/>
      <c r="F347" s="229" t="s">
        <v>1033</v>
      </c>
      <c r="G347" s="43"/>
      <c r="H347" s="43"/>
      <c r="I347" s="230"/>
      <c r="J347" s="43"/>
      <c r="K347" s="43"/>
      <c r="L347" s="47"/>
      <c r="M347" s="231"/>
      <c r="N347" s="232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139</v>
      </c>
      <c r="AU347" s="20" t="s">
        <v>81</v>
      </c>
    </row>
    <row r="348" s="2" customFormat="1">
      <c r="A348" s="41"/>
      <c r="B348" s="42"/>
      <c r="C348" s="43"/>
      <c r="D348" s="233" t="s">
        <v>141</v>
      </c>
      <c r="E348" s="43"/>
      <c r="F348" s="234" t="s">
        <v>1034</v>
      </c>
      <c r="G348" s="43"/>
      <c r="H348" s="43"/>
      <c r="I348" s="230"/>
      <c r="J348" s="43"/>
      <c r="K348" s="43"/>
      <c r="L348" s="47"/>
      <c r="M348" s="231"/>
      <c r="N348" s="232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141</v>
      </c>
      <c r="AU348" s="20" t="s">
        <v>81</v>
      </c>
    </row>
    <row r="349" s="13" customFormat="1">
      <c r="A349" s="13"/>
      <c r="B349" s="235"/>
      <c r="C349" s="236"/>
      <c r="D349" s="228" t="s">
        <v>143</v>
      </c>
      <c r="E349" s="237" t="s">
        <v>28</v>
      </c>
      <c r="F349" s="238" t="s">
        <v>137</v>
      </c>
      <c r="G349" s="236"/>
      <c r="H349" s="239">
        <v>4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143</v>
      </c>
      <c r="AU349" s="245" t="s">
        <v>81</v>
      </c>
      <c r="AV349" s="13" t="s">
        <v>81</v>
      </c>
      <c r="AW349" s="13" t="s">
        <v>34</v>
      </c>
      <c r="AX349" s="13" t="s">
        <v>79</v>
      </c>
      <c r="AY349" s="245" t="s">
        <v>130</v>
      </c>
    </row>
    <row r="350" s="2" customFormat="1" ht="16.5" customHeight="1">
      <c r="A350" s="41"/>
      <c r="B350" s="42"/>
      <c r="C350" s="279" t="s">
        <v>364</v>
      </c>
      <c r="D350" s="279" t="s">
        <v>326</v>
      </c>
      <c r="E350" s="280" t="s">
        <v>1035</v>
      </c>
      <c r="F350" s="281" t="s">
        <v>1036</v>
      </c>
      <c r="G350" s="282" t="s">
        <v>135</v>
      </c>
      <c r="H350" s="283">
        <v>4</v>
      </c>
      <c r="I350" s="284"/>
      <c r="J350" s="285">
        <f>ROUND(I350*H350,2)</f>
        <v>0</v>
      </c>
      <c r="K350" s="281" t="s">
        <v>136</v>
      </c>
      <c r="L350" s="286"/>
      <c r="M350" s="287" t="s">
        <v>28</v>
      </c>
      <c r="N350" s="288" t="s">
        <v>43</v>
      </c>
      <c r="O350" s="87"/>
      <c r="P350" s="224">
        <f>O350*H350</f>
        <v>0</v>
      </c>
      <c r="Q350" s="224">
        <v>0.0028</v>
      </c>
      <c r="R350" s="224">
        <f>Q350*H350</f>
        <v>0.0112</v>
      </c>
      <c r="S350" s="224">
        <v>0</v>
      </c>
      <c r="T350" s="225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6" t="s">
        <v>186</v>
      </c>
      <c r="AT350" s="226" t="s">
        <v>326</v>
      </c>
      <c r="AU350" s="226" t="s">
        <v>81</v>
      </c>
      <c r="AY350" s="20" t="s">
        <v>130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20" t="s">
        <v>79</v>
      </c>
      <c r="BK350" s="227">
        <f>ROUND(I350*H350,2)</f>
        <v>0</v>
      </c>
      <c r="BL350" s="20" t="s">
        <v>137</v>
      </c>
      <c r="BM350" s="226" t="s">
        <v>1037</v>
      </c>
    </row>
    <row r="351" s="2" customFormat="1">
      <c r="A351" s="41"/>
      <c r="B351" s="42"/>
      <c r="C351" s="43"/>
      <c r="D351" s="228" t="s">
        <v>139</v>
      </c>
      <c r="E351" s="43"/>
      <c r="F351" s="229" t="s">
        <v>1036</v>
      </c>
      <c r="G351" s="43"/>
      <c r="H351" s="43"/>
      <c r="I351" s="230"/>
      <c r="J351" s="43"/>
      <c r="K351" s="43"/>
      <c r="L351" s="47"/>
      <c r="M351" s="231"/>
      <c r="N351" s="232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139</v>
      </c>
      <c r="AU351" s="20" t="s">
        <v>81</v>
      </c>
    </row>
    <row r="352" s="2" customFormat="1">
      <c r="A352" s="41"/>
      <c r="B352" s="42"/>
      <c r="C352" s="43"/>
      <c r="D352" s="228" t="s">
        <v>220</v>
      </c>
      <c r="E352" s="43"/>
      <c r="F352" s="257" t="s">
        <v>1038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220</v>
      </c>
      <c r="AU352" s="20" t="s">
        <v>81</v>
      </c>
    </row>
    <row r="353" s="13" customFormat="1">
      <c r="A353" s="13"/>
      <c r="B353" s="235"/>
      <c r="C353" s="236"/>
      <c r="D353" s="228" t="s">
        <v>143</v>
      </c>
      <c r="E353" s="237" t="s">
        <v>28</v>
      </c>
      <c r="F353" s="238" t="s">
        <v>137</v>
      </c>
      <c r="G353" s="236"/>
      <c r="H353" s="239">
        <v>4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5" t="s">
        <v>143</v>
      </c>
      <c r="AU353" s="245" t="s">
        <v>81</v>
      </c>
      <c r="AV353" s="13" t="s">
        <v>81</v>
      </c>
      <c r="AW353" s="13" t="s">
        <v>34</v>
      </c>
      <c r="AX353" s="13" t="s">
        <v>79</v>
      </c>
      <c r="AY353" s="245" t="s">
        <v>130</v>
      </c>
    </row>
    <row r="354" s="2" customFormat="1" ht="24.15" customHeight="1">
      <c r="A354" s="41"/>
      <c r="B354" s="42"/>
      <c r="C354" s="215" t="s">
        <v>494</v>
      </c>
      <c r="D354" s="215" t="s">
        <v>132</v>
      </c>
      <c r="E354" s="216" t="s">
        <v>1039</v>
      </c>
      <c r="F354" s="217" t="s">
        <v>1040</v>
      </c>
      <c r="G354" s="218" t="s">
        <v>197</v>
      </c>
      <c r="H354" s="219">
        <v>16.591999999999999</v>
      </c>
      <c r="I354" s="220"/>
      <c r="J354" s="221">
        <f>ROUND(I354*H354,2)</f>
        <v>0</v>
      </c>
      <c r="K354" s="217" t="s">
        <v>136</v>
      </c>
      <c r="L354" s="47"/>
      <c r="M354" s="222" t="s">
        <v>28</v>
      </c>
      <c r="N354" s="223" t="s">
        <v>43</v>
      </c>
      <c r="O354" s="87"/>
      <c r="P354" s="224">
        <f>O354*H354</f>
        <v>0</v>
      </c>
      <c r="Q354" s="224">
        <v>0</v>
      </c>
      <c r="R354" s="224">
        <f>Q354*H354</f>
        <v>0</v>
      </c>
      <c r="S354" s="224">
        <v>0.59999999999999998</v>
      </c>
      <c r="T354" s="225">
        <f>S354*H354</f>
        <v>9.9551999999999996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6" t="s">
        <v>137</v>
      </c>
      <c r="AT354" s="226" t="s">
        <v>132</v>
      </c>
      <c r="AU354" s="226" t="s">
        <v>81</v>
      </c>
      <c r="AY354" s="20" t="s">
        <v>130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20" t="s">
        <v>79</v>
      </c>
      <c r="BK354" s="227">
        <f>ROUND(I354*H354,2)</f>
        <v>0</v>
      </c>
      <c r="BL354" s="20" t="s">
        <v>137</v>
      </c>
      <c r="BM354" s="226" t="s">
        <v>1041</v>
      </c>
    </row>
    <row r="355" s="2" customFormat="1">
      <c r="A355" s="41"/>
      <c r="B355" s="42"/>
      <c r="C355" s="43"/>
      <c r="D355" s="228" t="s">
        <v>139</v>
      </c>
      <c r="E355" s="43"/>
      <c r="F355" s="229" t="s">
        <v>1042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139</v>
      </c>
      <c r="AU355" s="20" t="s">
        <v>81</v>
      </c>
    </row>
    <row r="356" s="2" customFormat="1">
      <c r="A356" s="41"/>
      <c r="B356" s="42"/>
      <c r="C356" s="43"/>
      <c r="D356" s="233" t="s">
        <v>141</v>
      </c>
      <c r="E356" s="43"/>
      <c r="F356" s="234" t="s">
        <v>1043</v>
      </c>
      <c r="G356" s="43"/>
      <c r="H356" s="43"/>
      <c r="I356" s="230"/>
      <c r="J356" s="43"/>
      <c r="K356" s="43"/>
      <c r="L356" s="47"/>
      <c r="M356" s="231"/>
      <c r="N356" s="232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141</v>
      </c>
      <c r="AU356" s="20" t="s">
        <v>81</v>
      </c>
    </row>
    <row r="357" s="13" customFormat="1">
      <c r="A357" s="13"/>
      <c r="B357" s="235"/>
      <c r="C357" s="236"/>
      <c r="D357" s="228" t="s">
        <v>143</v>
      </c>
      <c r="E357" s="237" t="s">
        <v>28</v>
      </c>
      <c r="F357" s="238" t="s">
        <v>1044</v>
      </c>
      <c r="G357" s="236"/>
      <c r="H357" s="239">
        <v>16.591999999999999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143</v>
      </c>
      <c r="AU357" s="245" t="s">
        <v>81</v>
      </c>
      <c r="AV357" s="13" t="s">
        <v>81</v>
      </c>
      <c r="AW357" s="13" t="s">
        <v>34</v>
      </c>
      <c r="AX357" s="13" t="s">
        <v>79</v>
      </c>
      <c r="AY357" s="245" t="s">
        <v>130</v>
      </c>
    </row>
    <row r="358" s="2" customFormat="1" ht="24.15" customHeight="1">
      <c r="A358" s="41"/>
      <c r="B358" s="42"/>
      <c r="C358" s="215" t="s">
        <v>371</v>
      </c>
      <c r="D358" s="215" t="s">
        <v>132</v>
      </c>
      <c r="E358" s="216" t="s">
        <v>1045</v>
      </c>
      <c r="F358" s="217" t="s">
        <v>1046</v>
      </c>
      <c r="G358" s="218" t="s">
        <v>135</v>
      </c>
      <c r="H358" s="219">
        <v>5</v>
      </c>
      <c r="I358" s="220"/>
      <c r="J358" s="221">
        <f>ROUND(I358*H358,2)</f>
        <v>0</v>
      </c>
      <c r="K358" s="217" t="s">
        <v>136</v>
      </c>
      <c r="L358" s="47"/>
      <c r="M358" s="222" t="s">
        <v>28</v>
      </c>
      <c r="N358" s="223" t="s">
        <v>43</v>
      </c>
      <c r="O358" s="87"/>
      <c r="P358" s="224">
        <f>O358*H358</f>
        <v>0</v>
      </c>
      <c r="Q358" s="224">
        <v>0.41948000000000002</v>
      </c>
      <c r="R358" s="224">
        <f>Q358*H358</f>
        <v>2.0973999999999999</v>
      </c>
      <c r="S358" s="224">
        <v>0</v>
      </c>
      <c r="T358" s="225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6" t="s">
        <v>137</v>
      </c>
      <c r="AT358" s="226" t="s">
        <v>132</v>
      </c>
      <c r="AU358" s="226" t="s">
        <v>81</v>
      </c>
      <c r="AY358" s="20" t="s">
        <v>130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20" t="s">
        <v>79</v>
      </c>
      <c r="BK358" s="227">
        <f>ROUND(I358*H358,2)</f>
        <v>0</v>
      </c>
      <c r="BL358" s="20" t="s">
        <v>137</v>
      </c>
      <c r="BM358" s="226" t="s">
        <v>1047</v>
      </c>
    </row>
    <row r="359" s="2" customFormat="1">
      <c r="A359" s="41"/>
      <c r="B359" s="42"/>
      <c r="C359" s="43"/>
      <c r="D359" s="228" t="s">
        <v>139</v>
      </c>
      <c r="E359" s="43"/>
      <c r="F359" s="229" t="s">
        <v>1048</v>
      </c>
      <c r="G359" s="43"/>
      <c r="H359" s="43"/>
      <c r="I359" s="230"/>
      <c r="J359" s="43"/>
      <c r="K359" s="43"/>
      <c r="L359" s="47"/>
      <c r="M359" s="231"/>
      <c r="N359" s="232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139</v>
      </c>
      <c r="AU359" s="20" t="s">
        <v>81</v>
      </c>
    </row>
    <row r="360" s="2" customFormat="1">
      <c r="A360" s="41"/>
      <c r="B360" s="42"/>
      <c r="C360" s="43"/>
      <c r="D360" s="233" t="s">
        <v>141</v>
      </c>
      <c r="E360" s="43"/>
      <c r="F360" s="234" t="s">
        <v>1049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141</v>
      </c>
      <c r="AU360" s="20" t="s">
        <v>81</v>
      </c>
    </row>
    <row r="361" s="13" customFormat="1">
      <c r="A361" s="13"/>
      <c r="B361" s="235"/>
      <c r="C361" s="236"/>
      <c r="D361" s="228" t="s">
        <v>143</v>
      </c>
      <c r="E361" s="237" t="s">
        <v>28</v>
      </c>
      <c r="F361" s="238" t="s">
        <v>164</v>
      </c>
      <c r="G361" s="236"/>
      <c r="H361" s="239">
        <v>5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5" t="s">
        <v>143</v>
      </c>
      <c r="AU361" s="245" t="s">
        <v>81</v>
      </c>
      <c r="AV361" s="13" t="s">
        <v>81</v>
      </c>
      <c r="AW361" s="13" t="s">
        <v>34</v>
      </c>
      <c r="AX361" s="13" t="s">
        <v>79</v>
      </c>
      <c r="AY361" s="245" t="s">
        <v>130</v>
      </c>
    </row>
    <row r="362" s="2" customFormat="1" ht="24.15" customHeight="1">
      <c r="A362" s="41"/>
      <c r="B362" s="42"/>
      <c r="C362" s="279" t="s">
        <v>507</v>
      </c>
      <c r="D362" s="279" t="s">
        <v>326</v>
      </c>
      <c r="E362" s="280" t="s">
        <v>1050</v>
      </c>
      <c r="F362" s="281" t="s">
        <v>1051</v>
      </c>
      <c r="G362" s="282" t="s">
        <v>135</v>
      </c>
      <c r="H362" s="283">
        <v>5</v>
      </c>
      <c r="I362" s="284"/>
      <c r="J362" s="285">
        <f>ROUND(I362*H362,2)</f>
        <v>0</v>
      </c>
      <c r="K362" s="281" t="s">
        <v>136</v>
      </c>
      <c r="L362" s="286"/>
      <c r="M362" s="287" t="s">
        <v>28</v>
      </c>
      <c r="N362" s="288" t="s">
        <v>43</v>
      </c>
      <c r="O362" s="87"/>
      <c r="P362" s="224">
        <f>O362*H362</f>
        <v>0</v>
      </c>
      <c r="Q362" s="224">
        <v>1.548</v>
      </c>
      <c r="R362" s="224">
        <f>Q362*H362</f>
        <v>7.7400000000000002</v>
      </c>
      <c r="S362" s="224">
        <v>0</v>
      </c>
      <c r="T362" s="225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26" t="s">
        <v>186</v>
      </c>
      <c r="AT362" s="226" t="s">
        <v>326</v>
      </c>
      <c r="AU362" s="226" t="s">
        <v>81</v>
      </c>
      <c r="AY362" s="20" t="s">
        <v>130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20" t="s">
        <v>79</v>
      </c>
      <c r="BK362" s="227">
        <f>ROUND(I362*H362,2)</f>
        <v>0</v>
      </c>
      <c r="BL362" s="20" t="s">
        <v>137</v>
      </c>
      <c r="BM362" s="226" t="s">
        <v>1052</v>
      </c>
    </row>
    <row r="363" s="2" customFormat="1">
      <c r="A363" s="41"/>
      <c r="B363" s="42"/>
      <c r="C363" s="43"/>
      <c r="D363" s="228" t="s">
        <v>139</v>
      </c>
      <c r="E363" s="43"/>
      <c r="F363" s="229" t="s">
        <v>1051</v>
      </c>
      <c r="G363" s="43"/>
      <c r="H363" s="43"/>
      <c r="I363" s="230"/>
      <c r="J363" s="43"/>
      <c r="K363" s="43"/>
      <c r="L363" s="47"/>
      <c r="M363" s="231"/>
      <c r="N363" s="232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139</v>
      </c>
      <c r="AU363" s="20" t="s">
        <v>81</v>
      </c>
    </row>
    <row r="364" s="13" customFormat="1">
      <c r="A364" s="13"/>
      <c r="B364" s="235"/>
      <c r="C364" s="236"/>
      <c r="D364" s="228" t="s">
        <v>143</v>
      </c>
      <c r="E364" s="237" t="s">
        <v>28</v>
      </c>
      <c r="F364" s="238" t="s">
        <v>164</v>
      </c>
      <c r="G364" s="236"/>
      <c r="H364" s="239">
        <v>5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5" t="s">
        <v>143</v>
      </c>
      <c r="AU364" s="245" t="s">
        <v>81</v>
      </c>
      <c r="AV364" s="13" t="s">
        <v>81</v>
      </c>
      <c r="AW364" s="13" t="s">
        <v>34</v>
      </c>
      <c r="AX364" s="13" t="s">
        <v>79</v>
      </c>
      <c r="AY364" s="245" t="s">
        <v>130</v>
      </c>
    </row>
    <row r="365" s="2" customFormat="1" ht="24.15" customHeight="1">
      <c r="A365" s="41"/>
      <c r="B365" s="42"/>
      <c r="C365" s="215" t="s">
        <v>376</v>
      </c>
      <c r="D365" s="215" t="s">
        <v>132</v>
      </c>
      <c r="E365" s="216" t="s">
        <v>517</v>
      </c>
      <c r="F365" s="217" t="s">
        <v>518</v>
      </c>
      <c r="G365" s="218" t="s">
        <v>135</v>
      </c>
      <c r="H365" s="219">
        <v>2</v>
      </c>
      <c r="I365" s="220"/>
      <c r="J365" s="221">
        <f>ROUND(I365*H365,2)</f>
        <v>0</v>
      </c>
      <c r="K365" s="217" t="s">
        <v>136</v>
      </c>
      <c r="L365" s="47"/>
      <c r="M365" s="222" t="s">
        <v>28</v>
      </c>
      <c r="N365" s="223" t="s">
        <v>43</v>
      </c>
      <c r="O365" s="87"/>
      <c r="P365" s="224">
        <f>O365*H365</f>
        <v>0</v>
      </c>
      <c r="Q365" s="224">
        <v>0.0098899999999999995</v>
      </c>
      <c r="R365" s="224">
        <f>Q365*H365</f>
        <v>0.019779999999999999</v>
      </c>
      <c r="S365" s="224">
        <v>0</v>
      </c>
      <c r="T365" s="225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6" t="s">
        <v>137</v>
      </c>
      <c r="AT365" s="226" t="s">
        <v>132</v>
      </c>
      <c r="AU365" s="226" t="s">
        <v>81</v>
      </c>
      <c r="AY365" s="20" t="s">
        <v>130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20" t="s">
        <v>79</v>
      </c>
      <c r="BK365" s="227">
        <f>ROUND(I365*H365,2)</f>
        <v>0</v>
      </c>
      <c r="BL365" s="20" t="s">
        <v>137</v>
      </c>
      <c r="BM365" s="226" t="s">
        <v>1053</v>
      </c>
    </row>
    <row r="366" s="2" customFormat="1">
      <c r="A366" s="41"/>
      <c r="B366" s="42"/>
      <c r="C366" s="43"/>
      <c r="D366" s="228" t="s">
        <v>139</v>
      </c>
      <c r="E366" s="43"/>
      <c r="F366" s="229" t="s">
        <v>520</v>
      </c>
      <c r="G366" s="43"/>
      <c r="H366" s="43"/>
      <c r="I366" s="230"/>
      <c r="J366" s="43"/>
      <c r="K366" s="43"/>
      <c r="L366" s="47"/>
      <c r="M366" s="231"/>
      <c r="N366" s="232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139</v>
      </c>
      <c r="AU366" s="20" t="s">
        <v>81</v>
      </c>
    </row>
    <row r="367" s="2" customFormat="1">
      <c r="A367" s="41"/>
      <c r="B367" s="42"/>
      <c r="C367" s="43"/>
      <c r="D367" s="233" t="s">
        <v>141</v>
      </c>
      <c r="E367" s="43"/>
      <c r="F367" s="234" t="s">
        <v>521</v>
      </c>
      <c r="G367" s="43"/>
      <c r="H367" s="43"/>
      <c r="I367" s="230"/>
      <c r="J367" s="43"/>
      <c r="K367" s="43"/>
      <c r="L367" s="47"/>
      <c r="M367" s="231"/>
      <c r="N367" s="232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141</v>
      </c>
      <c r="AU367" s="20" t="s">
        <v>81</v>
      </c>
    </row>
    <row r="368" s="13" customFormat="1">
      <c r="A368" s="13"/>
      <c r="B368" s="235"/>
      <c r="C368" s="236"/>
      <c r="D368" s="228" t="s">
        <v>143</v>
      </c>
      <c r="E368" s="237" t="s">
        <v>28</v>
      </c>
      <c r="F368" s="238" t="s">
        <v>81</v>
      </c>
      <c r="G368" s="236"/>
      <c r="H368" s="239">
        <v>2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5" t="s">
        <v>143</v>
      </c>
      <c r="AU368" s="245" t="s">
        <v>81</v>
      </c>
      <c r="AV368" s="13" t="s">
        <v>81</v>
      </c>
      <c r="AW368" s="13" t="s">
        <v>34</v>
      </c>
      <c r="AX368" s="13" t="s">
        <v>79</v>
      </c>
      <c r="AY368" s="245" t="s">
        <v>130</v>
      </c>
    </row>
    <row r="369" s="2" customFormat="1" ht="21.75" customHeight="1">
      <c r="A369" s="41"/>
      <c r="B369" s="42"/>
      <c r="C369" s="279" t="s">
        <v>516</v>
      </c>
      <c r="D369" s="279" t="s">
        <v>326</v>
      </c>
      <c r="E369" s="280" t="s">
        <v>522</v>
      </c>
      <c r="F369" s="281" t="s">
        <v>523</v>
      </c>
      <c r="G369" s="282" t="s">
        <v>135</v>
      </c>
      <c r="H369" s="283">
        <v>2</v>
      </c>
      <c r="I369" s="284"/>
      <c r="J369" s="285">
        <f>ROUND(I369*H369,2)</f>
        <v>0</v>
      </c>
      <c r="K369" s="281" t="s">
        <v>136</v>
      </c>
      <c r="L369" s="286"/>
      <c r="M369" s="287" t="s">
        <v>28</v>
      </c>
      <c r="N369" s="288" t="s">
        <v>43</v>
      </c>
      <c r="O369" s="87"/>
      <c r="P369" s="224">
        <f>O369*H369</f>
        <v>0</v>
      </c>
      <c r="Q369" s="224">
        <v>0.254</v>
      </c>
      <c r="R369" s="224">
        <f>Q369*H369</f>
        <v>0.50800000000000001</v>
      </c>
      <c r="S369" s="224">
        <v>0</v>
      </c>
      <c r="T369" s="225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6" t="s">
        <v>186</v>
      </c>
      <c r="AT369" s="226" t="s">
        <v>326</v>
      </c>
      <c r="AU369" s="226" t="s">
        <v>81</v>
      </c>
      <c r="AY369" s="20" t="s">
        <v>130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20" t="s">
        <v>79</v>
      </c>
      <c r="BK369" s="227">
        <f>ROUND(I369*H369,2)</f>
        <v>0</v>
      </c>
      <c r="BL369" s="20" t="s">
        <v>137</v>
      </c>
      <c r="BM369" s="226" t="s">
        <v>1054</v>
      </c>
    </row>
    <row r="370" s="2" customFormat="1">
      <c r="A370" s="41"/>
      <c r="B370" s="42"/>
      <c r="C370" s="43"/>
      <c r="D370" s="228" t="s">
        <v>139</v>
      </c>
      <c r="E370" s="43"/>
      <c r="F370" s="229" t="s">
        <v>523</v>
      </c>
      <c r="G370" s="43"/>
      <c r="H370" s="43"/>
      <c r="I370" s="230"/>
      <c r="J370" s="43"/>
      <c r="K370" s="43"/>
      <c r="L370" s="47"/>
      <c r="M370" s="231"/>
      <c r="N370" s="232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139</v>
      </c>
      <c r="AU370" s="20" t="s">
        <v>81</v>
      </c>
    </row>
    <row r="371" s="13" customFormat="1">
      <c r="A371" s="13"/>
      <c r="B371" s="235"/>
      <c r="C371" s="236"/>
      <c r="D371" s="228" t="s">
        <v>143</v>
      </c>
      <c r="E371" s="237" t="s">
        <v>28</v>
      </c>
      <c r="F371" s="238" t="s">
        <v>81</v>
      </c>
      <c r="G371" s="236"/>
      <c r="H371" s="239">
        <v>2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5" t="s">
        <v>143</v>
      </c>
      <c r="AU371" s="245" t="s">
        <v>81</v>
      </c>
      <c r="AV371" s="13" t="s">
        <v>81</v>
      </c>
      <c r="AW371" s="13" t="s">
        <v>34</v>
      </c>
      <c r="AX371" s="13" t="s">
        <v>72</v>
      </c>
      <c r="AY371" s="245" t="s">
        <v>130</v>
      </c>
    </row>
    <row r="372" s="14" customFormat="1">
      <c r="A372" s="14"/>
      <c r="B372" s="246"/>
      <c r="C372" s="247"/>
      <c r="D372" s="228" t="s">
        <v>143</v>
      </c>
      <c r="E372" s="248" t="s">
        <v>28</v>
      </c>
      <c r="F372" s="249" t="s">
        <v>172</v>
      </c>
      <c r="G372" s="247"/>
      <c r="H372" s="250">
        <v>2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6" t="s">
        <v>143</v>
      </c>
      <c r="AU372" s="256" t="s">
        <v>81</v>
      </c>
      <c r="AV372" s="14" t="s">
        <v>137</v>
      </c>
      <c r="AW372" s="14" t="s">
        <v>34</v>
      </c>
      <c r="AX372" s="14" t="s">
        <v>79</v>
      </c>
      <c r="AY372" s="256" t="s">
        <v>130</v>
      </c>
    </row>
    <row r="373" s="2" customFormat="1" ht="24.15" customHeight="1">
      <c r="A373" s="41"/>
      <c r="B373" s="42"/>
      <c r="C373" s="215" t="s">
        <v>403</v>
      </c>
      <c r="D373" s="215" t="s">
        <v>132</v>
      </c>
      <c r="E373" s="216" t="s">
        <v>526</v>
      </c>
      <c r="F373" s="217" t="s">
        <v>527</v>
      </c>
      <c r="G373" s="218" t="s">
        <v>135</v>
      </c>
      <c r="H373" s="219">
        <v>3</v>
      </c>
      <c r="I373" s="220"/>
      <c r="J373" s="221">
        <f>ROUND(I373*H373,2)</f>
        <v>0</v>
      </c>
      <c r="K373" s="217" t="s">
        <v>136</v>
      </c>
      <c r="L373" s="47"/>
      <c r="M373" s="222" t="s">
        <v>28</v>
      </c>
      <c r="N373" s="223" t="s">
        <v>43</v>
      </c>
      <c r="O373" s="87"/>
      <c r="P373" s="224">
        <f>O373*H373</f>
        <v>0</v>
      </c>
      <c r="Q373" s="224">
        <v>0.0098899999999999995</v>
      </c>
      <c r="R373" s="224">
        <f>Q373*H373</f>
        <v>0.029669999999999998</v>
      </c>
      <c r="S373" s="224">
        <v>0</v>
      </c>
      <c r="T373" s="225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6" t="s">
        <v>137</v>
      </c>
      <c r="AT373" s="226" t="s">
        <v>132</v>
      </c>
      <c r="AU373" s="226" t="s">
        <v>81</v>
      </c>
      <c r="AY373" s="20" t="s">
        <v>130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20" t="s">
        <v>79</v>
      </c>
      <c r="BK373" s="227">
        <f>ROUND(I373*H373,2)</f>
        <v>0</v>
      </c>
      <c r="BL373" s="20" t="s">
        <v>137</v>
      </c>
      <c r="BM373" s="226" t="s">
        <v>1055</v>
      </c>
    </row>
    <row r="374" s="2" customFormat="1">
      <c r="A374" s="41"/>
      <c r="B374" s="42"/>
      <c r="C374" s="43"/>
      <c r="D374" s="228" t="s">
        <v>139</v>
      </c>
      <c r="E374" s="43"/>
      <c r="F374" s="229" t="s">
        <v>529</v>
      </c>
      <c r="G374" s="43"/>
      <c r="H374" s="43"/>
      <c r="I374" s="230"/>
      <c r="J374" s="43"/>
      <c r="K374" s="43"/>
      <c r="L374" s="47"/>
      <c r="M374" s="231"/>
      <c r="N374" s="232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139</v>
      </c>
      <c r="AU374" s="20" t="s">
        <v>81</v>
      </c>
    </row>
    <row r="375" s="2" customFormat="1">
      <c r="A375" s="41"/>
      <c r="B375" s="42"/>
      <c r="C375" s="43"/>
      <c r="D375" s="233" t="s">
        <v>141</v>
      </c>
      <c r="E375" s="43"/>
      <c r="F375" s="234" t="s">
        <v>530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141</v>
      </c>
      <c r="AU375" s="20" t="s">
        <v>81</v>
      </c>
    </row>
    <row r="376" s="13" customFormat="1">
      <c r="A376" s="13"/>
      <c r="B376" s="235"/>
      <c r="C376" s="236"/>
      <c r="D376" s="228" t="s">
        <v>143</v>
      </c>
      <c r="E376" s="237" t="s">
        <v>28</v>
      </c>
      <c r="F376" s="238" t="s">
        <v>149</v>
      </c>
      <c r="G376" s="236"/>
      <c r="H376" s="239">
        <v>3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5" t="s">
        <v>143</v>
      </c>
      <c r="AU376" s="245" t="s">
        <v>81</v>
      </c>
      <c r="AV376" s="13" t="s">
        <v>81</v>
      </c>
      <c r="AW376" s="13" t="s">
        <v>34</v>
      </c>
      <c r="AX376" s="13" t="s">
        <v>79</v>
      </c>
      <c r="AY376" s="245" t="s">
        <v>130</v>
      </c>
    </row>
    <row r="377" s="2" customFormat="1" ht="21.75" customHeight="1">
      <c r="A377" s="41"/>
      <c r="B377" s="42"/>
      <c r="C377" s="279" t="s">
        <v>525</v>
      </c>
      <c r="D377" s="279" t="s">
        <v>326</v>
      </c>
      <c r="E377" s="280" t="s">
        <v>531</v>
      </c>
      <c r="F377" s="281" t="s">
        <v>532</v>
      </c>
      <c r="G377" s="282" t="s">
        <v>135</v>
      </c>
      <c r="H377" s="283">
        <v>3</v>
      </c>
      <c r="I377" s="284"/>
      <c r="J377" s="285">
        <f>ROUND(I377*H377,2)</f>
        <v>0</v>
      </c>
      <c r="K377" s="281" t="s">
        <v>136</v>
      </c>
      <c r="L377" s="286"/>
      <c r="M377" s="287" t="s">
        <v>28</v>
      </c>
      <c r="N377" s="288" t="s">
        <v>43</v>
      </c>
      <c r="O377" s="87"/>
      <c r="P377" s="224">
        <f>O377*H377</f>
        <v>0</v>
      </c>
      <c r="Q377" s="224">
        <v>0.50600000000000001</v>
      </c>
      <c r="R377" s="224">
        <f>Q377*H377</f>
        <v>1.518</v>
      </c>
      <c r="S377" s="224">
        <v>0</v>
      </c>
      <c r="T377" s="225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6" t="s">
        <v>186</v>
      </c>
      <c r="AT377" s="226" t="s">
        <v>326</v>
      </c>
      <c r="AU377" s="226" t="s">
        <v>81</v>
      </c>
      <c r="AY377" s="20" t="s">
        <v>130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20" t="s">
        <v>79</v>
      </c>
      <c r="BK377" s="227">
        <f>ROUND(I377*H377,2)</f>
        <v>0</v>
      </c>
      <c r="BL377" s="20" t="s">
        <v>137</v>
      </c>
      <c r="BM377" s="226" t="s">
        <v>1056</v>
      </c>
    </row>
    <row r="378" s="2" customFormat="1">
      <c r="A378" s="41"/>
      <c r="B378" s="42"/>
      <c r="C378" s="43"/>
      <c r="D378" s="228" t="s">
        <v>139</v>
      </c>
      <c r="E378" s="43"/>
      <c r="F378" s="229" t="s">
        <v>532</v>
      </c>
      <c r="G378" s="43"/>
      <c r="H378" s="43"/>
      <c r="I378" s="230"/>
      <c r="J378" s="43"/>
      <c r="K378" s="43"/>
      <c r="L378" s="47"/>
      <c r="M378" s="231"/>
      <c r="N378" s="232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139</v>
      </c>
      <c r="AU378" s="20" t="s">
        <v>81</v>
      </c>
    </row>
    <row r="379" s="13" customFormat="1">
      <c r="A379" s="13"/>
      <c r="B379" s="235"/>
      <c r="C379" s="236"/>
      <c r="D379" s="228" t="s">
        <v>143</v>
      </c>
      <c r="E379" s="237" t="s">
        <v>28</v>
      </c>
      <c r="F379" s="238" t="s">
        <v>149</v>
      </c>
      <c r="G379" s="236"/>
      <c r="H379" s="239">
        <v>3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5" t="s">
        <v>143</v>
      </c>
      <c r="AU379" s="245" t="s">
        <v>81</v>
      </c>
      <c r="AV379" s="13" t="s">
        <v>81</v>
      </c>
      <c r="AW379" s="13" t="s">
        <v>34</v>
      </c>
      <c r="AX379" s="13" t="s">
        <v>72</v>
      </c>
      <c r="AY379" s="245" t="s">
        <v>130</v>
      </c>
    </row>
    <row r="380" s="14" customFormat="1">
      <c r="A380" s="14"/>
      <c r="B380" s="246"/>
      <c r="C380" s="247"/>
      <c r="D380" s="228" t="s">
        <v>143</v>
      </c>
      <c r="E380" s="248" t="s">
        <v>28</v>
      </c>
      <c r="F380" s="249" t="s">
        <v>172</v>
      </c>
      <c r="G380" s="247"/>
      <c r="H380" s="250">
        <v>3</v>
      </c>
      <c r="I380" s="251"/>
      <c r="J380" s="247"/>
      <c r="K380" s="247"/>
      <c r="L380" s="252"/>
      <c r="M380" s="253"/>
      <c r="N380" s="254"/>
      <c r="O380" s="254"/>
      <c r="P380" s="254"/>
      <c r="Q380" s="254"/>
      <c r="R380" s="254"/>
      <c r="S380" s="254"/>
      <c r="T380" s="25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6" t="s">
        <v>143</v>
      </c>
      <c r="AU380" s="256" t="s">
        <v>81</v>
      </c>
      <c r="AV380" s="14" t="s">
        <v>137</v>
      </c>
      <c r="AW380" s="14" t="s">
        <v>34</v>
      </c>
      <c r="AX380" s="14" t="s">
        <v>79</v>
      </c>
      <c r="AY380" s="256" t="s">
        <v>130</v>
      </c>
    </row>
    <row r="381" s="2" customFormat="1" ht="24.15" customHeight="1">
      <c r="A381" s="41"/>
      <c r="B381" s="42"/>
      <c r="C381" s="215" t="s">
        <v>410</v>
      </c>
      <c r="D381" s="215" t="s">
        <v>132</v>
      </c>
      <c r="E381" s="216" t="s">
        <v>536</v>
      </c>
      <c r="F381" s="217" t="s">
        <v>537</v>
      </c>
      <c r="G381" s="218" t="s">
        <v>135</v>
      </c>
      <c r="H381" s="219">
        <v>2</v>
      </c>
      <c r="I381" s="220"/>
      <c r="J381" s="221">
        <f>ROUND(I381*H381,2)</f>
        <v>0</v>
      </c>
      <c r="K381" s="217" t="s">
        <v>136</v>
      </c>
      <c r="L381" s="47"/>
      <c r="M381" s="222" t="s">
        <v>28</v>
      </c>
      <c r="N381" s="223" t="s">
        <v>43</v>
      </c>
      <c r="O381" s="87"/>
      <c r="P381" s="224">
        <f>O381*H381</f>
        <v>0</v>
      </c>
      <c r="Q381" s="224">
        <v>0.0098899999999999995</v>
      </c>
      <c r="R381" s="224">
        <f>Q381*H381</f>
        <v>0.019779999999999999</v>
      </c>
      <c r="S381" s="224">
        <v>0</v>
      </c>
      <c r="T381" s="225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6" t="s">
        <v>137</v>
      </c>
      <c r="AT381" s="226" t="s">
        <v>132</v>
      </c>
      <c r="AU381" s="226" t="s">
        <v>81</v>
      </c>
      <c r="AY381" s="20" t="s">
        <v>130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20" t="s">
        <v>79</v>
      </c>
      <c r="BK381" s="227">
        <f>ROUND(I381*H381,2)</f>
        <v>0</v>
      </c>
      <c r="BL381" s="20" t="s">
        <v>137</v>
      </c>
      <c r="BM381" s="226" t="s">
        <v>1057</v>
      </c>
    </row>
    <row r="382" s="2" customFormat="1">
      <c r="A382" s="41"/>
      <c r="B382" s="42"/>
      <c r="C382" s="43"/>
      <c r="D382" s="228" t="s">
        <v>139</v>
      </c>
      <c r="E382" s="43"/>
      <c r="F382" s="229" t="s">
        <v>539</v>
      </c>
      <c r="G382" s="43"/>
      <c r="H382" s="43"/>
      <c r="I382" s="230"/>
      <c r="J382" s="43"/>
      <c r="K382" s="43"/>
      <c r="L382" s="47"/>
      <c r="M382" s="231"/>
      <c r="N382" s="232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139</v>
      </c>
      <c r="AU382" s="20" t="s">
        <v>81</v>
      </c>
    </row>
    <row r="383" s="2" customFormat="1">
      <c r="A383" s="41"/>
      <c r="B383" s="42"/>
      <c r="C383" s="43"/>
      <c r="D383" s="233" t="s">
        <v>141</v>
      </c>
      <c r="E383" s="43"/>
      <c r="F383" s="234" t="s">
        <v>540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141</v>
      </c>
      <c r="AU383" s="20" t="s">
        <v>81</v>
      </c>
    </row>
    <row r="384" s="13" customFormat="1">
      <c r="A384" s="13"/>
      <c r="B384" s="235"/>
      <c r="C384" s="236"/>
      <c r="D384" s="228" t="s">
        <v>143</v>
      </c>
      <c r="E384" s="237" t="s">
        <v>28</v>
      </c>
      <c r="F384" s="238" t="s">
        <v>81</v>
      </c>
      <c r="G384" s="236"/>
      <c r="H384" s="239">
        <v>2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5" t="s">
        <v>143</v>
      </c>
      <c r="AU384" s="245" t="s">
        <v>81</v>
      </c>
      <c r="AV384" s="13" t="s">
        <v>81</v>
      </c>
      <c r="AW384" s="13" t="s">
        <v>34</v>
      </c>
      <c r="AX384" s="13" t="s">
        <v>79</v>
      </c>
      <c r="AY384" s="245" t="s">
        <v>130</v>
      </c>
    </row>
    <row r="385" s="2" customFormat="1" ht="21.75" customHeight="1">
      <c r="A385" s="41"/>
      <c r="B385" s="42"/>
      <c r="C385" s="279" t="s">
        <v>535</v>
      </c>
      <c r="D385" s="279" t="s">
        <v>326</v>
      </c>
      <c r="E385" s="280" t="s">
        <v>541</v>
      </c>
      <c r="F385" s="281" t="s">
        <v>542</v>
      </c>
      <c r="G385" s="282" t="s">
        <v>135</v>
      </c>
      <c r="H385" s="283">
        <v>2</v>
      </c>
      <c r="I385" s="284"/>
      <c r="J385" s="285">
        <f>ROUND(I385*H385,2)</f>
        <v>0</v>
      </c>
      <c r="K385" s="281" t="s">
        <v>136</v>
      </c>
      <c r="L385" s="286"/>
      <c r="M385" s="287" t="s">
        <v>28</v>
      </c>
      <c r="N385" s="288" t="s">
        <v>43</v>
      </c>
      <c r="O385" s="87"/>
      <c r="P385" s="224">
        <f>O385*H385</f>
        <v>0</v>
      </c>
      <c r="Q385" s="224">
        <v>1.0129999999999999</v>
      </c>
      <c r="R385" s="224">
        <f>Q385*H385</f>
        <v>2.0259999999999998</v>
      </c>
      <c r="S385" s="224">
        <v>0</v>
      </c>
      <c r="T385" s="225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6" t="s">
        <v>186</v>
      </c>
      <c r="AT385" s="226" t="s">
        <v>326</v>
      </c>
      <c r="AU385" s="226" t="s">
        <v>81</v>
      </c>
      <c r="AY385" s="20" t="s">
        <v>130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20" t="s">
        <v>79</v>
      </c>
      <c r="BK385" s="227">
        <f>ROUND(I385*H385,2)</f>
        <v>0</v>
      </c>
      <c r="BL385" s="20" t="s">
        <v>137</v>
      </c>
      <c r="BM385" s="226" t="s">
        <v>1058</v>
      </c>
    </row>
    <row r="386" s="2" customFormat="1">
      <c r="A386" s="41"/>
      <c r="B386" s="42"/>
      <c r="C386" s="43"/>
      <c r="D386" s="228" t="s">
        <v>139</v>
      </c>
      <c r="E386" s="43"/>
      <c r="F386" s="229" t="s">
        <v>542</v>
      </c>
      <c r="G386" s="43"/>
      <c r="H386" s="43"/>
      <c r="I386" s="230"/>
      <c r="J386" s="43"/>
      <c r="K386" s="43"/>
      <c r="L386" s="47"/>
      <c r="M386" s="231"/>
      <c r="N386" s="232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139</v>
      </c>
      <c r="AU386" s="20" t="s">
        <v>81</v>
      </c>
    </row>
    <row r="387" s="13" customFormat="1">
      <c r="A387" s="13"/>
      <c r="B387" s="235"/>
      <c r="C387" s="236"/>
      <c r="D387" s="228" t="s">
        <v>143</v>
      </c>
      <c r="E387" s="237" t="s">
        <v>28</v>
      </c>
      <c r="F387" s="238" t="s">
        <v>81</v>
      </c>
      <c r="G387" s="236"/>
      <c r="H387" s="239">
        <v>2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5" t="s">
        <v>143</v>
      </c>
      <c r="AU387" s="245" t="s">
        <v>81</v>
      </c>
      <c r="AV387" s="13" t="s">
        <v>81</v>
      </c>
      <c r="AW387" s="13" t="s">
        <v>34</v>
      </c>
      <c r="AX387" s="13" t="s">
        <v>72</v>
      </c>
      <c r="AY387" s="245" t="s">
        <v>130</v>
      </c>
    </row>
    <row r="388" s="14" customFormat="1">
      <c r="A388" s="14"/>
      <c r="B388" s="246"/>
      <c r="C388" s="247"/>
      <c r="D388" s="228" t="s">
        <v>143</v>
      </c>
      <c r="E388" s="248" t="s">
        <v>28</v>
      </c>
      <c r="F388" s="249" t="s">
        <v>172</v>
      </c>
      <c r="G388" s="247"/>
      <c r="H388" s="250">
        <v>2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6" t="s">
        <v>143</v>
      </c>
      <c r="AU388" s="256" t="s">
        <v>81</v>
      </c>
      <c r="AV388" s="14" t="s">
        <v>137</v>
      </c>
      <c r="AW388" s="14" t="s">
        <v>34</v>
      </c>
      <c r="AX388" s="14" t="s">
        <v>79</v>
      </c>
      <c r="AY388" s="256" t="s">
        <v>130</v>
      </c>
    </row>
    <row r="389" s="2" customFormat="1" ht="24.15" customHeight="1">
      <c r="A389" s="41"/>
      <c r="B389" s="42"/>
      <c r="C389" s="215" t="s">
        <v>417</v>
      </c>
      <c r="D389" s="215" t="s">
        <v>132</v>
      </c>
      <c r="E389" s="216" t="s">
        <v>546</v>
      </c>
      <c r="F389" s="217" t="s">
        <v>547</v>
      </c>
      <c r="G389" s="218" t="s">
        <v>135</v>
      </c>
      <c r="H389" s="219">
        <v>5</v>
      </c>
      <c r="I389" s="220"/>
      <c r="J389" s="221">
        <f>ROUND(I389*H389,2)</f>
        <v>0</v>
      </c>
      <c r="K389" s="217" t="s">
        <v>136</v>
      </c>
      <c r="L389" s="47"/>
      <c r="M389" s="222" t="s">
        <v>28</v>
      </c>
      <c r="N389" s="223" t="s">
        <v>43</v>
      </c>
      <c r="O389" s="87"/>
      <c r="P389" s="224">
        <f>O389*H389</f>
        <v>0</v>
      </c>
      <c r="Q389" s="224">
        <v>0.01218</v>
      </c>
      <c r="R389" s="224">
        <f>Q389*H389</f>
        <v>0.060899999999999996</v>
      </c>
      <c r="S389" s="224">
        <v>0</v>
      </c>
      <c r="T389" s="225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6" t="s">
        <v>137</v>
      </c>
      <c r="AT389" s="226" t="s">
        <v>132</v>
      </c>
      <c r="AU389" s="226" t="s">
        <v>81</v>
      </c>
      <c r="AY389" s="20" t="s">
        <v>130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20" t="s">
        <v>79</v>
      </c>
      <c r="BK389" s="227">
        <f>ROUND(I389*H389,2)</f>
        <v>0</v>
      </c>
      <c r="BL389" s="20" t="s">
        <v>137</v>
      </c>
      <c r="BM389" s="226" t="s">
        <v>1059</v>
      </c>
    </row>
    <row r="390" s="2" customFormat="1">
      <c r="A390" s="41"/>
      <c r="B390" s="42"/>
      <c r="C390" s="43"/>
      <c r="D390" s="228" t="s">
        <v>139</v>
      </c>
      <c r="E390" s="43"/>
      <c r="F390" s="229" t="s">
        <v>549</v>
      </c>
      <c r="G390" s="43"/>
      <c r="H390" s="43"/>
      <c r="I390" s="230"/>
      <c r="J390" s="43"/>
      <c r="K390" s="43"/>
      <c r="L390" s="47"/>
      <c r="M390" s="231"/>
      <c r="N390" s="232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139</v>
      </c>
      <c r="AU390" s="20" t="s">
        <v>81</v>
      </c>
    </row>
    <row r="391" s="2" customFormat="1">
      <c r="A391" s="41"/>
      <c r="B391" s="42"/>
      <c r="C391" s="43"/>
      <c r="D391" s="233" t="s">
        <v>141</v>
      </c>
      <c r="E391" s="43"/>
      <c r="F391" s="234" t="s">
        <v>550</v>
      </c>
      <c r="G391" s="43"/>
      <c r="H391" s="43"/>
      <c r="I391" s="230"/>
      <c r="J391" s="43"/>
      <c r="K391" s="43"/>
      <c r="L391" s="47"/>
      <c r="M391" s="231"/>
      <c r="N391" s="232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141</v>
      </c>
      <c r="AU391" s="20" t="s">
        <v>81</v>
      </c>
    </row>
    <row r="392" s="13" customFormat="1">
      <c r="A392" s="13"/>
      <c r="B392" s="235"/>
      <c r="C392" s="236"/>
      <c r="D392" s="228" t="s">
        <v>143</v>
      </c>
      <c r="E392" s="237" t="s">
        <v>28</v>
      </c>
      <c r="F392" s="238" t="s">
        <v>164</v>
      </c>
      <c r="G392" s="236"/>
      <c r="H392" s="239">
        <v>5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5" t="s">
        <v>143</v>
      </c>
      <c r="AU392" s="245" t="s">
        <v>81</v>
      </c>
      <c r="AV392" s="13" t="s">
        <v>81</v>
      </c>
      <c r="AW392" s="13" t="s">
        <v>34</v>
      </c>
      <c r="AX392" s="13" t="s">
        <v>79</v>
      </c>
      <c r="AY392" s="245" t="s">
        <v>130</v>
      </c>
    </row>
    <row r="393" s="2" customFormat="1" ht="24.15" customHeight="1">
      <c r="A393" s="41"/>
      <c r="B393" s="42"/>
      <c r="C393" s="279" t="s">
        <v>545</v>
      </c>
      <c r="D393" s="279" t="s">
        <v>326</v>
      </c>
      <c r="E393" s="280" t="s">
        <v>552</v>
      </c>
      <c r="F393" s="281" t="s">
        <v>553</v>
      </c>
      <c r="G393" s="282" t="s">
        <v>135</v>
      </c>
      <c r="H393" s="283">
        <v>5</v>
      </c>
      <c r="I393" s="284"/>
      <c r="J393" s="285">
        <f>ROUND(I393*H393,2)</f>
        <v>0</v>
      </c>
      <c r="K393" s="281" t="s">
        <v>136</v>
      </c>
      <c r="L393" s="286"/>
      <c r="M393" s="287" t="s">
        <v>28</v>
      </c>
      <c r="N393" s="288" t="s">
        <v>43</v>
      </c>
      <c r="O393" s="87"/>
      <c r="P393" s="224">
        <f>O393*H393</f>
        <v>0</v>
      </c>
      <c r="Q393" s="224">
        <v>0.56999999999999995</v>
      </c>
      <c r="R393" s="224">
        <f>Q393*H393</f>
        <v>2.8499999999999996</v>
      </c>
      <c r="S393" s="224">
        <v>0</v>
      </c>
      <c r="T393" s="225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6" t="s">
        <v>186</v>
      </c>
      <c r="AT393" s="226" t="s">
        <v>326</v>
      </c>
      <c r="AU393" s="226" t="s">
        <v>81</v>
      </c>
      <c r="AY393" s="20" t="s">
        <v>130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20" t="s">
        <v>79</v>
      </c>
      <c r="BK393" s="227">
        <f>ROUND(I393*H393,2)</f>
        <v>0</v>
      </c>
      <c r="BL393" s="20" t="s">
        <v>137</v>
      </c>
      <c r="BM393" s="226" t="s">
        <v>1060</v>
      </c>
    </row>
    <row r="394" s="2" customFormat="1">
      <c r="A394" s="41"/>
      <c r="B394" s="42"/>
      <c r="C394" s="43"/>
      <c r="D394" s="228" t="s">
        <v>139</v>
      </c>
      <c r="E394" s="43"/>
      <c r="F394" s="229" t="s">
        <v>553</v>
      </c>
      <c r="G394" s="43"/>
      <c r="H394" s="43"/>
      <c r="I394" s="230"/>
      <c r="J394" s="43"/>
      <c r="K394" s="43"/>
      <c r="L394" s="47"/>
      <c r="M394" s="231"/>
      <c r="N394" s="232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139</v>
      </c>
      <c r="AU394" s="20" t="s">
        <v>81</v>
      </c>
    </row>
    <row r="395" s="13" customFormat="1">
      <c r="A395" s="13"/>
      <c r="B395" s="235"/>
      <c r="C395" s="236"/>
      <c r="D395" s="228" t="s">
        <v>143</v>
      </c>
      <c r="E395" s="237" t="s">
        <v>28</v>
      </c>
      <c r="F395" s="238" t="s">
        <v>164</v>
      </c>
      <c r="G395" s="236"/>
      <c r="H395" s="239">
        <v>5</v>
      </c>
      <c r="I395" s="240"/>
      <c r="J395" s="236"/>
      <c r="K395" s="236"/>
      <c r="L395" s="241"/>
      <c r="M395" s="242"/>
      <c r="N395" s="243"/>
      <c r="O395" s="243"/>
      <c r="P395" s="243"/>
      <c r="Q395" s="243"/>
      <c r="R395" s="243"/>
      <c r="S395" s="243"/>
      <c r="T395" s="24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5" t="s">
        <v>143</v>
      </c>
      <c r="AU395" s="245" t="s">
        <v>81</v>
      </c>
      <c r="AV395" s="13" t="s">
        <v>81</v>
      </c>
      <c r="AW395" s="13" t="s">
        <v>34</v>
      </c>
      <c r="AX395" s="13" t="s">
        <v>72</v>
      </c>
      <c r="AY395" s="245" t="s">
        <v>130</v>
      </c>
    </row>
    <row r="396" s="14" customFormat="1">
      <c r="A396" s="14"/>
      <c r="B396" s="246"/>
      <c r="C396" s="247"/>
      <c r="D396" s="228" t="s">
        <v>143</v>
      </c>
      <c r="E396" s="248" t="s">
        <v>28</v>
      </c>
      <c r="F396" s="249" t="s">
        <v>172</v>
      </c>
      <c r="G396" s="247"/>
      <c r="H396" s="250">
        <v>5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6" t="s">
        <v>143</v>
      </c>
      <c r="AU396" s="256" t="s">
        <v>81</v>
      </c>
      <c r="AV396" s="14" t="s">
        <v>137</v>
      </c>
      <c r="AW396" s="14" t="s">
        <v>34</v>
      </c>
      <c r="AX396" s="14" t="s">
        <v>79</v>
      </c>
      <c r="AY396" s="256" t="s">
        <v>130</v>
      </c>
    </row>
    <row r="397" s="2" customFormat="1" ht="24.15" customHeight="1">
      <c r="A397" s="41"/>
      <c r="B397" s="42"/>
      <c r="C397" s="279" t="s">
        <v>551</v>
      </c>
      <c r="D397" s="279" t="s">
        <v>326</v>
      </c>
      <c r="E397" s="280" t="s">
        <v>556</v>
      </c>
      <c r="F397" s="281" t="s">
        <v>557</v>
      </c>
      <c r="G397" s="282" t="s">
        <v>135</v>
      </c>
      <c r="H397" s="283">
        <v>12</v>
      </c>
      <c r="I397" s="284"/>
      <c r="J397" s="285">
        <f>ROUND(I397*H397,2)</f>
        <v>0</v>
      </c>
      <c r="K397" s="281" t="s">
        <v>136</v>
      </c>
      <c r="L397" s="286"/>
      <c r="M397" s="287" t="s">
        <v>28</v>
      </c>
      <c r="N397" s="288" t="s">
        <v>43</v>
      </c>
      <c r="O397" s="87"/>
      <c r="P397" s="224">
        <f>O397*H397</f>
        <v>0</v>
      </c>
      <c r="Q397" s="224">
        <v>0.002</v>
      </c>
      <c r="R397" s="224">
        <f>Q397*H397</f>
        <v>0.024</v>
      </c>
      <c r="S397" s="224">
        <v>0</v>
      </c>
      <c r="T397" s="225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6" t="s">
        <v>186</v>
      </c>
      <c r="AT397" s="226" t="s">
        <v>326</v>
      </c>
      <c r="AU397" s="226" t="s">
        <v>81</v>
      </c>
      <c r="AY397" s="20" t="s">
        <v>130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20" t="s">
        <v>79</v>
      </c>
      <c r="BK397" s="227">
        <f>ROUND(I397*H397,2)</f>
        <v>0</v>
      </c>
      <c r="BL397" s="20" t="s">
        <v>137</v>
      </c>
      <c r="BM397" s="226" t="s">
        <v>1061</v>
      </c>
    </row>
    <row r="398" s="2" customFormat="1">
      <c r="A398" s="41"/>
      <c r="B398" s="42"/>
      <c r="C398" s="43"/>
      <c r="D398" s="228" t="s">
        <v>139</v>
      </c>
      <c r="E398" s="43"/>
      <c r="F398" s="229" t="s">
        <v>557</v>
      </c>
      <c r="G398" s="43"/>
      <c r="H398" s="43"/>
      <c r="I398" s="230"/>
      <c r="J398" s="43"/>
      <c r="K398" s="43"/>
      <c r="L398" s="47"/>
      <c r="M398" s="231"/>
      <c r="N398" s="232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139</v>
      </c>
      <c r="AU398" s="20" t="s">
        <v>81</v>
      </c>
    </row>
    <row r="399" s="13" customFormat="1">
      <c r="A399" s="13"/>
      <c r="B399" s="235"/>
      <c r="C399" s="236"/>
      <c r="D399" s="228" t="s">
        <v>143</v>
      </c>
      <c r="E399" s="237" t="s">
        <v>28</v>
      </c>
      <c r="F399" s="238" t="s">
        <v>8</v>
      </c>
      <c r="G399" s="236"/>
      <c r="H399" s="239">
        <v>12</v>
      </c>
      <c r="I399" s="240"/>
      <c r="J399" s="236"/>
      <c r="K399" s="236"/>
      <c r="L399" s="241"/>
      <c r="M399" s="242"/>
      <c r="N399" s="243"/>
      <c r="O399" s="243"/>
      <c r="P399" s="243"/>
      <c r="Q399" s="243"/>
      <c r="R399" s="243"/>
      <c r="S399" s="243"/>
      <c r="T399" s="24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5" t="s">
        <v>143</v>
      </c>
      <c r="AU399" s="245" t="s">
        <v>81</v>
      </c>
      <c r="AV399" s="13" t="s">
        <v>81</v>
      </c>
      <c r="AW399" s="13" t="s">
        <v>34</v>
      </c>
      <c r="AX399" s="13" t="s">
        <v>79</v>
      </c>
      <c r="AY399" s="245" t="s">
        <v>130</v>
      </c>
    </row>
    <row r="400" s="2" customFormat="1" ht="24.15" customHeight="1">
      <c r="A400" s="41"/>
      <c r="B400" s="42"/>
      <c r="C400" s="279" t="s">
        <v>555</v>
      </c>
      <c r="D400" s="279" t="s">
        <v>326</v>
      </c>
      <c r="E400" s="280" t="s">
        <v>560</v>
      </c>
      <c r="F400" s="281" t="s">
        <v>561</v>
      </c>
      <c r="G400" s="282" t="s">
        <v>135</v>
      </c>
      <c r="H400" s="283">
        <v>3</v>
      </c>
      <c r="I400" s="284"/>
      <c r="J400" s="285">
        <f>ROUND(I400*H400,2)</f>
        <v>0</v>
      </c>
      <c r="K400" s="281" t="s">
        <v>136</v>
      </c>
      <c r="L400" s="286"/>
      <c r="M400" s="287" t="s">
        <v>28</v>
      </c>
      <c r="N400" s="288" t="s">
        <v>43</v>
      </c>
      <c r="O400" s="87"/>
      <c r="P400" s="224">
        <f>O400*H400</f>
        <v>0</v>
      </c>
      <c r="Q400" s="224">
        <v>0.032000000000000001</v>
      </c>
      <c r="R400" s="224">
        <f>Q400*H400</f>
        <v>0.096000000000000002</v>
      </c>
      <c r="S400" s="224">
        <v>0</v>
      </c>
      <c r="T400" s="225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26" t="s">
        <v>186</v>
      </c>
      <c r="AT400" s="226" t="s">
        <v>326</v>
      </c>
      <c r="AU400" s="226" t="s">
        <v>81</v>
      </c>
      <c r="AY400" s="20" t="s">
        <v>130</v>
      </c>
      <c r="BE400" s="227">
        <f>IF(N400="základní",J400,0)</f>
        <v>0</v>
      </c>
      <c r="BF400" s="227">
        <f>IF(N400="snížená",J400,0)</f>
        <v>0</v>
      </c>
      <c r="BG400" s="227">
        <f>IF(N400="zákl. přenesená",J400,0)</f>
        <v>0</v>
      </c>
      <c r="BH400" s="227">
        <f>IF(N400="sníž. přenesená",J400,0)</f>
        <v>0</v>
      </c>
      <c r="BI400" s="227">
        <f>IF(N400="nulová",J400,0)</f>
        <v>0</v>
      </c>
      <c r="BJ400" s="20" t="s">
        <v>79</v>
      </c>
      <c r="BK400" s="227">
        <f>ROUND(I400*H400,2)</f>
        <v>0</v>
      </c>
      <c r="BL400" s="20" t="s">
        <v>137</v>
      </c>
      <c r="BM400" s="226" t="s">
        <v>1062</v>
      </c>
    </row>
    <row r="401" s="2" customFormat="1">
      <c r="A401" s="41"/>
      <c r="B401" s="42"/>
      <c r="C401" s="43"/>
      <c r="D401" s="228" t="s">
        <v>139</v>
      </c>
      <c r="E401" s="43"/>
      <c r="F401" s="229" t="s">
        <v>561</v>
      </c>
      <c r="G401" s="43"/>
      <c r="H401" s="43"/>
      <c r="I401" s="230"/>
      <c r="J401" s="43"/>
      <c r="K401" s="43"/>
      <c r="L401" s="47"/>
      <c r="M401" s="231"/>
      <c r="N401" s="232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139</v>
      </c>
      <c r="AU401" s="20" t="s">
        <v>81</v>
      </c>
    </row>
    <row r="402" s="13" customFormat="1">
      <c r="A402" s="13"/>
      <c r="B402" s="235"/>
      <c r="C402" s="236"/>
      <c r="D402" s="228" t="s">
        <v>143</v>
      </c>
      <c r="E402" s="237" t="s">
        <v>28</v>
      </c>
      <c r="F402" s="238" t="s">
        <v>149</v>
      </c>
      <c r="G402" s="236"/>
      <c r="H402" s="239">
        <v>3</v>
      </c>
      <c r="I402" s="240"/>
      <c r="J402" s="236"/>
      <c r="K402" s="236"/>
      <c r="L402" s="241"/>
      <c r="M402" s="242"/>
      <c r="N402" s="243"/>
      <c r="O402" s="243"/>
      <c r="P402" s="243"/>
      <c r="Q402" s="243"/>
      <c r="R402" s="243"/>
      <c r="S402" s="243"/>
      <c r="T402" s="24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5" t="s">
        <v>143</v>
      </c>
      <c r="AU402" s="245" t="s">
        <v>81</v>
      </c>
      <c r="AV402" s="13" t="s">
        <v>81</v>
      </c>
      <c r="AW402" s="13" t="s">
        <v>34</v>
      </c>
      <c r="AX402" s="13" t="s">
        <v>72</v>
      </c>
      <c r="AY402" s="245" t="s">
        <v>130</v>
      </c>
    </row>
    <row r="403" s="14" customFormat="1">
      <c r="A403" s="14"/>
      <c r="B403" s="246"/>
      <c r="C403" s="247"/>
      <c r="D403" s="228" t="s">
        <v>143</v>
      </c>
      <c r="E403" s="248" t="s">
        <v>28</v>
      </c>
      <c r="F403" s="249" t="s">
        <v>172</v>
      </c>
      <c r="G403" s="247"/>
      <c r="H403" s="250">
        <v>3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6" t="s">
        <v>143</v>
      </c>
      <c r="AU403" s="256" t="s">
        <v>81</v>
      </c>
      <c r="AV403" s="14" t="s">
        <v>137</v>
      </c>
      <c r="AW403" s="14" t="s">
        <v>34</v>
      </c>
      <c r="AX403" s="14" t="s">
        <v>79</v>
      </c>
      <c r="AY403" s="256" t="s">
        <v>130</v>
      </c>
    </row>
    <row r="404" s="2" customFormat="1" ht="24.15" customHeight="1">
      <c r="A404" s="41"/>
      <c r="B404" s="42"/>
      <c r="C404" s="279" t="s">
        <v>559</v>
      </c>
      <c r="D404" s="279" t="s">
        <v>326</v>
      </c>
      <c r="E404" s="280" t="s">
        <v>568</v>
      </c>
      <c r="F404" s="281" t="s">
        <v>569</v>
      </c>
      <c r="G404" s="282" t="s">
        <v>135</v>
      </c>
      <c r="H404" s="283">
        <v>1</v>
      </c>
      <c r="I404" s="284"/>
      <c r="J404" s="285">
        <f>ROUND(I404*H404,2)</f>
        <v>0</v>
      </c>
      <c r="K404" s="281" t="s">
        <v>136</v>
      </c>
      <c r="L404" s="286"/>
      <c r="M404" s="287" t="s">
        <v>28</v>
      </c>
      <c r="N404" s="288" t="s">
        <v>43</v>
      </c>
      <c r="O404" s="87"/>
      <c r="P404" s="224">
        <f>O404*H404</f>
        <v>0</v>
      </c>
      <c r="Q404" s="224">
        <v>0.052999999999999998</v>
      </c>
      <c r="R404" s="224">
        <f>Q404*H404</f>
        <v>0.052999999999999998</v>
      </c>
      <c r="S404" s="224">
        <v>0</v>
      </c>
      <c r="T404" s="225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26" t="s">
        <v>186</v>
      </c>
      <c r="AT404" s="226" t="s">
        <v>326</v>
      </c>
      <c r="AU404" s="226" t="s">
        <v>81</v>
      </c>
      <c r="AY404" s="20" t="s">
        <v>130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20" t="s">
        <v>79</v>
      </c>
      <c r="BK404" s="227">
        <f>ROUND(I404*H404,2)</f>
        <v>0</v>
      </c>
      <c r="BL404" s="20" t="s">
        <v>137</v>
      </c>
      <c r="BM404" s="226" t="s">
        <v>1063</v>
      </c>
    </row>
    <row r="405" s="2" customFormat="1">
      <c r="A405" s="41"/>
      <c r="B405" s="42"/>
      <c r="C405" s="43"/>
      <c r="D405" s="228" t="s">
        <v>139</v>
      </c>
      <c r="E405" s="43"/>
      <c r="F405" s="229" t="s">
        <v>569</v>
      </c>
      <c r="G405" s="43"/>
      <c r="H405" s="43"/>
      <c r="I405" s="230"/>
      <c r="J405" s="43"/>
      <c r="K405" s="43"/>
      <c r="L405" s="47"/>
      <c r="M405" s="231"/>
      <c r="N405" s="232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139</v>
      </c>
      <c r="AU405" s="20" t="s">
        <v>81</v>
      </c>
    </row>
    <row r="406" s="13" customFormat="1">
      <c r="A406" s="13"/>
      <c r="B406" s="235"/>
      <c r="C406" s="236"/>
      <c r="D406" s="228" t="s">
        <v>143</v>
      </c>
      <c r="E406" s="237" t="s">
        <v>28</v>
      </c>
      <c r="F406" s="238" t="s">
        <v>79</v>
      </c>
      <c r="G406" s="236"/>
      <c r="H406" s="239">
        <v>1</v>
      </c>
      <c r="I406" s="240"/>
      <c r="J406" s="236"/>
      <c r="K406" s="236"/>
      <c r="L406" s="241"/>
      <c r="M406" s="242"/>
      <c r="N406" s="243"/>
      <c r="O406" s="243"/>
      <c r="P406" s="243"/>
      <c r="Q406" s="243"/>
      <c r="R406" s="243"/>
      <c r="S406" s="243"/>
      <c r="T406" s="24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5" t="s">
        <v>143</v>
      </c>
      <c r="AU406" s="245" t="s">
        <v>81</v>
      </c>
      <c r="AV406" s="13" t="s">
        <v>81</v>
      </c>
      <c r="AW406" s="13" t="s">
        <v>34</v>
      </c>
      <c r="AX406" s="13" t="s">
        <v>72</v>
      </c>
      <c r="AY406" s="245" t="s">
        <v>130</v>
      </c>
    </row>
    <row r="407" s="14" customFormat="1">
      <c r="A407" s="14"/>
      <c r="B407" s="246"/>
      <c r="C407" s="247"/>
      <c r="D407" s="228" t="s">
        <v>143</v>
      </c>
      <c r="E407" s="248" t="s">
        <v>28</v>
      </c>
      <c r="F407" s="249" t="s">
        <v>172</v>
      </c>
      <c r="G407" s="247"/>
      <c r="H407" s="250">
        <v>1</v>
      </c>
      <c r="I407" s="251"/>
      <c r="J407" s="247"/>
      <c r="K407" s="247"/>
      <c r="L407" s="252"/>
      <c r="M407" s="253"/>
      <c r="N407" s="254"/>
      <c r="O407" s="254"/>
      <c r="P407" s="254"/>
      <c r="Q407" s="254"/>
      <c r="R407" s="254"/>
      <c r="S407" s="254"/>
      <c r="T407" s="25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6" t="s">
        <v>143</v>
      </c>
      <c r="AU407" s="256" t="s">
        <v>81</v>
      </c>
      <c r="AV407" s="14" t="s">
        <v>137</v>
      </c>
      <c r="AW407" s="14" t="s">
        <v>34</v>
      </c>
      <c r="AX407" s="14" t="s">
        <v>79</v>
      </c>
      <c r="AY407" s="256" t="s">
        <v>130</v>
      </c>
    </row>
    <row r="408" s="2" customFormat="1" ht="24.15" customHeight="1">
      <c r="A408" s="41"/>
      <c r="B408" s="42"/>
      <c r="C408" s="279" t="s">
        <v>563</v>
      </c>
      <c r="D408" s="279" t="s">
        <v>326</v>
      </c>
      <c r="E408" s="280" t="s">
        <v>572</v>
      </c>
      <c r="F408" s="281" t="s">
        <v>573</v>
      </c>
      <c r="G408" s="282" t="s">
        <v>135</v>
      </c>
      <c r="H408" s="283">
        <v>2</v>
      </c>
      <c r="I408" s="284"/>
      <c r="J408" s="285">
        <f>ROUND(I408*H408,2)</f>
        <v>0</v>
      </c>
      <c r="K408" s="281" t="s">
        <v>136</v>
      </c>
      <c r="L408" s="286"/>
      <c r="M408" s="287" t="s">
        <v>28</v>
      </c>
      <c r="N408" s="288" t="s">
        <v>43</v>
      </c>
      <c r="O408" s="87"/>
      <c r="P408" s="224">
        <f>O408*H408</f>
        <v>0</v>
      </c>
      <c r="Q408" s="224">
        <v>0.081000000000000003</v>
      </c>
      <c r="R408" s="224">
        <f>Q408*H408</f>
        <v>0.16200000000000001</v>
      </c>
      <c r="S408" s="224">
        <v>0</v>
      </c>
      <c r="T408" s="225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26" t="s">
        <v>186</v>
      </c>
      <c r="AT408" s="226" t="s">
        <v>326</v>
      </c>
      <c r="AU408" s="226" t="s">
        <v>81</v>
      </c>
      <c r="AY408" s="20" t="s">
        <v>130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20" t="s">
        <v>79</v>
      </c>
      <c r="BK408" s="227">
        <f>ROUND(I408*H408,2)</f>
        <v>0</v>
      </c>
      <c r="BL408" s="20" t="s">
        <v>137</v>
      </c>
      <c r="BM408" s="226" t="s">
        <v>1064</v>
      </c>
    </row>
    <row r="409" s="2" customFormat="1">
      <c r="A409" s="41"/>
      <c r="B409" s="42"/>
      <c r="C409" s="43"/>
      <c r="D409" s="228" t="s">
        <v>139</v>
      </c>
      <c r="E409" s="43"/>
      <c r="F409" s="229" t="s">
        <v>573</v>
      </c>
      <c r="G409" s="43"/>
      <c r="H409" s="43"/>
      <c r="I409" s="230"/>
      <c r="J409" s="43"/>
      <c r="K409" s="43"/>
      <c r="L409" s="47"/>
      <c r="M409" s="231"/>
      <c r="N409" s="232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139</v>
      </c>
      <c r="AU409" s="20" t="s">
        <v>81</v>
      </c>
    </row>
    <row r="410" s="13" customFormat="1">
      <c r="A410" s="13"/>
      <c r="B410" s="235"/>
      <c r="C410" s="236"/>
      <c r="D410" s="228" t="s">
        <v>143</v>
      </c>
      <c r="E410" s="237" t="s">
        <v>28</v>
      </c>
      <c r="F410" s="238" t="s">
        <v>81</v>
      </c>
      <c r="G410" s="236"/>
      <c r="H410" s="239">
        <v>2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5" t="s">
        <v>143</v>
      </c>
      <c r="AU410" s="245" t="s">
        <v>81</v>
      </c>
      <c r="AV410" s="13" t="s">
        <v>81</v>
      </c>
      <c r="AW410" s="13" t="s">
        <v>34</v>
      </c>
      <c r="AX410" s="13" t="s">
        <v>72</v>
      </c>
      <c r="AY410" s="245" t="s">
        <v>130</v>
      </c>
    </row>
    <row r="411" s="14" customFormat="1">
      <c r="A411" s="14"/>
      <c r="B411" s="246"/>
      <c r="C411" s="247"/>
      <c r="D411" s="228" t="s">
        <v>143</v>
      </c>
      <c r="E411" s="248" t="s">
        <v>28</v>
      </c>
      <c r="F411" s="249" t="s">
        <v>172</v>
      </c>
      <c r="G411" s="247"/>
      <c r="H411" s="250">
        <v>2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6" t="s">
        <v>143</v>
      </c>
      <c r="AU411" s="256" t="s">
        <v>81</v>
      </c>
      <c r="AV411" s="14" t="s">
        <v>137</v>
      </c>
      <c r="AW411" s="14" t="s">
        <v>34</v>
      </c>
      <c r="AX411" s="14" t="s">
        <v>79</v>
      </c>
      <c r="AY411" s="256" t="s">
        <v>130</v>
      </c>
    </row>
    <row r="412" s="2" customFormat="1" ht="21.75" customHeight="1">
      <c r="A412" s="41"/>
      <c r="B412" s="42"/>
      <c r="C412" s="215" t="s">
        <v>567</v>
      </c>
      <c r="D412" s="215" t="s">
        <v>132</v>
      </c>
      <c r="E412" s="216" t="s">
        <v>1065</v>
      </c>
      <c r="F412" s="217" t="s">
        <v>1066</v>
      </c>
      <c r="G412" s="218" t="s">
        <v>135</v>
      </c>
      <c r="H412" s="219">
        <v>4</v>
      </c>
      <c r="I412" s="220"/>
      <c r="J412" s="221">
        <f>ROUND(I412*H412,2)</f>
        <v>0</v>
      </c>
      <c r="K412" s="217" t="s">
        <v>28</v>
      </c>
      <c r="L412" s="47"/>
      <c r="M412" s="222" t="s">
        <v>28</v>
      </c>
      <c r="N412" s="223" t="s">
        <v>43</v>
      </c>
      <c r="O412" s="87"/>
      <c r="P412" s="224">
        <f>O412*H412</f>
        <v>0</v>
      </c>
      <c r="Q412" s="224">
        <v>0.0015900000000000001</v>
      </c>
      <c r="R412" s="224">
        <f>Q412*H412</f>
        <v>0.0063600000000000002</v>
      </c>
      <c r="S412" s="224">
        <v>0</v>
      </c>
      <c r="T412" s="225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6" t="s">
        <v>137</v>
      </c>
      <c r="AT412" s="226" t="s">
        <v>132</v>
      </c>
      <c r="AU412" s="226" t="s">
        <v>81</v>
      </c>
      <c r="AY412" s="20" t="s">
        <v>130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20" t="s">
        <v>79</v>
      </c>
      <c r="BK412" s="227">
        <f>ROUND(I412*H412,2)</f>
        <v>0</v>
      </c>
      <c r="BL412" s="20" t="s">
        <v>137</v>
      </c>
      <c r="BM412" s="226" t="s">
        <v>1067</v>
      </c>
    </row>
    <row r="413" s="2" customFormat="1">
      <c r="A413" s="41"/>
      <c r="B413" s="42"/>
      <c r="C413" s="43"/>
      <c r="D413" s="228" t="s">
        <v>139</v>
      </c>
      <c r="E413" s="43"/>
      <c r="F413" s="229" t="s">
        <v>1066</v>
      </c>
      <c r="G413" s="43"/>
      <c r="H413" s="43"/>
      <c r="I413" s="230"/>
      <c r="J413" s="43"/>
      <c r="K413" s="43"/>
      <c r="L413" s="47"/>
      <c r="M413" s="231"/>
      <c r="N413" s="232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139</v>
      </c>
      <c r="AU413" s="20" t="s">
        <v>81</v>
      </c>
    </row>
    <row r="414" s="13" customFormat="1">
      <c r="A414" s="13"/>
      <c r="B414" s="235"/>
      <c r="C414" s="236"/>
      <c r="D414" s="228" t="s">
        <v>143</v>
      </c>
      <c r="E414" s="237" t="s">
        <v>28</v>
      </c>
      <c r="F414" s="238" t="s">
        <v>137</v>
      </c>
      <c r="G414" s="236"/>
      <c r="H414" s="239">
        <v>4</v>
      </c>
      <c r="I414" s="240"/>
      <c r="J414" s="236"/>
      <c r="K414" s="236"/>
      <c r="L414" s="241"/>
      <c r="M414" s="242"/>
      <c r="N414" s="243"/>
      <c r="O414" s="243"/>
      <c r="P414" s="243"/>
      <c r="Q414" s="243"/>
      <c r="R414" s="243"/>
      <c r="S414" s="243"/>
      <c r="T414" s="24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5" t="s">
        <v>143</v>
      </c>
      <c r="AU414" s="245" t="s">
        <v>81</v>
      </c>
      <c r="AV414" s="13" t="s">
        <v>81</v>
      </c>
      <c r="AW414" s="13" t="s">
        <v>34</v>
      </c>
      <c r="AX414" s="13" t="s">
        <v>79</v>
      </c>
      <c r="AY414" s="245" t="s">
        <v>130</v>
      </c>
    </row>
    <row r="415" s="2" customFormat="1" ht="24.15" customHeight="1">
      <c r="A415" s="41"/>
      <c r="B415" s="42"/>
      <c r="C415" s="215" t="s">
        <v>571</v>
      </c>
      <c r="D415" s="215" t="s">
        <v>132</v>
      </c>
      <c r="E415" s="216" t="s">
        <v>1068</v>
      </c>
      <c r="F415" s="217" t="s">
        <v>1069</v>
      </c>
      <c r="G415" s="218" t="s">
        <v>135</v>
      </c>
      <c r="H415" s="219">
        <v>4</v>
      </c>
      <c r="I415" s="220"/>
      <c r="J415" s="221">
        <f>ROUND(I415*H415,2)</f>
        <v>0</v>
      </c>
      <c r="K415" s="217" t="s">
        <v>136</v>
      </c>
      <c r="L415" s="47"/>
      <c r="M415" s="222" t="s">
        <v>28</v>
      </c>
      <c r="N415" s="223" t="s">
        <v>43</v>
      </c>
      <c r="O415" s="87"/>
      <c r="P415" s="224">
        <f>O415*H415</f>
        <v>0</v>
      </c>
      <c r="Q415" s="224">
        <v>0.12422</v>
      </c>
      <c r="R415" s="224">
        <f>Q415*H415</f>
        <v>0.49687999999999999</v>
      </c>
      <c r="S415" s="224">
        <v>0</v>
      </c>
      <c r="T415" s="225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26" t="s">
        <v>137</v>
      </c>
      <c r="AT415" s="226" t="s">
        <v>132</v>
      </c>
      <c r="AU415" s="226" t="s">
        <v>81</v>
      </c>
      <c r="AY415" s="20" t="s">
        <v>130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20" t="s">
        <v>79</v>
      </c>
      <c r="BK415" s="227">
        <f>ROUND(I415*H415,2)</f>
        <v>0</v>
      </c>
      <c r="BL415" s="20" t="s">
        <v>137</v>
      </c>
      <c r="BM415" s="226" t="s">
        <v>1070</v>
      </c>
    </row>
    <row r="416" s="2" customFormat="1">
      <c r="A416" s="41"/>
      <c r="B416" s="42"/>
      <c r="C416" s="43"/>
      <c r="D416" s="228" t="s">
        <v>139</v>
      </c>
      <c r="E416" s="43"/>
      <c r="F416" s="229" t="s">
        <v>1071</v>
      </c>
      <c r="G416" s="43"/>
      <c r="H416" s="43"/>
      <c r="I416" s="230"/>
      <c r="J416" s="43"/>
      <c r="K416" s="43"/>
      <c r="L416" s="47"/>
      <c r="M416" s="231"/>
      <c r="N416" s="232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139</v>
      </c>
      <c r="AU416" s="20" t="s">
        <v>81</v>
      </c>
    </row>
    <row r="417" s="2" customFormat="1">
      <c r="A417" s="41"/>
      <c r="B417" s="42"/>
      <c r="C417" s="43"/>
      <c r="D417" s="233" t="s">
        <v>141</v>
      </c>
      <c r="E417" s="43"/>
      <c r="F417" s="234" t="s">
        <v>1072</v>
      </c>
      <c r="G417" s="43"/>
      <c r="H417" s="43"/>
      <c r="I417" s="230"/>
      <c r="J417" s="43"/>
      <c r="K417" s="43"/>
      <c r="L417" s="47"/>
      <c r="M417" s="231"/>
      <c r="N417" s="232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141</v>
      </c>
      <c r="AU417" s="20" t="s">
        <v>81</v>
      </c>
    </row>
    <row r="418" s="13" customFormat="1">
      <c r="A418" s="13"/>
      <c r="B418" s="235"/>
      <c r="C418" s="236"/>
      <c r="D418" s="228" t="s">
        <v>143</v>
      </c>
      <c r="E418" s="237" t="s">
        <v>28</v>
      </c>
      <c r="F418" s="238" t="s">
        <v>137</v>
      </c>
      <c r="G418" s="236"/>
      <c r="H418" s="239">
        <v>4</v>
      </c>
      <c r="I418" s="240"/>
      <c r="J418" s="236"/>
      <c r="K418" s="236"/>
      <c r="L418" s="241"/>
      <c r="M418" s="242"/>
      <c r="N418" s="243"/>
      <c r="O418" s="243"/>
      <c r="P418" s="243"/>
      <c r="Q418" s="243"/>
      <c r="R418" s="243"/>
      <c r="S418" s="243"/>
      <c r="T418" s="24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5" t="s">
        <v>143</v>
      </c>
      <c r="AU418" s="245" t="s">
        <v>81</v>
      </c>
      <c r="AV418" s="13" t="s">
        <v>81</v>
      </c>
      <c r="AW418" s="13" t="s">
        <v>34</v>
      </c>
      <c r="AX418" s="13" t="s">
        <v>79</v>
      </c>
      <c r="AY418" s="245" t="s">
        <v>130</v>
      </c>
    </row>
    <row r="419" s="2" customFormat="1" ht="24.15" customHeight="1">
      <c r="A419" s="41"/>
      <c r="B419" s="42"/>
      <c r="C419" s="279" t="s">
        <v>575</v>
      </c>
      <c r="D419" s="279" t="s">
        <v>326</v>
      </c>
      <c r="E419" s="280" t="s">
        <v>1073</v>
      </c>
      <c r="F419" s="281" t="s">
        <v>1074</v>
      </c>
      <c r="G419" s="282" t="s">
        <v>135</v>
      </c>
      <c r="H419" s="283">
        <v>4</v>
      </c>
      <c r="I419" s="284"/>
      <c r="J419" s="285">
        <f>ROUND(I419*H419,2)</f>
        <v>0</v>
      </c>
      <c r="K419" s="281" t="s">
        <v>136</v>
      </c>
      <c r="L419" s="286"/>
      <c r="M419" s="287" t="s">
        <v>28</v>
      </c>
      <c r="N419" s="288" t="s">
        <v>43</v>
      </c>
      <c r="O419" s="87"/>
      <c r="P419" s="224">
        <f>O419*H419</f>
        <v>0</v>
      </c>
      <c r="Q419" s="224">
        <v>0.108</v>
      </c>
      <c r="R419" s="224">
        <f>Q419*H419</f>
        <v>0.432</v>
      </c>
      <c r="S419" s="224">
        <v>0</v>
      </c>
      <c r="T419" s="225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6" t="s">
        <v>186</v>
      </c>
      <c r="AT419" s="226" t="s">
        <v>326</v>
      </c>
      <c r="AU419" s="226" t="s">
        <v>81</v>
      </c>
      <c r="AY419" s="20" t="s">
        <v>130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20" t="s">
        <v>79</v>
      </c>
      <c r="BK419" s="227">
        <f>ROUND(I419*H419,2)</f>
        <v>0</v>
      </c>
      <c r="BL419" s="20" t="s">
        <v>137</v>
      </c>
      <c r="BM419" s="226" t="s">
        <v>1075</v>
      </c>
    </row>
    <row r="420" s="2" customFormat="1">
      <c r="A420" s="41"/>
      <c r="B420" s="42"/>
      <c r="C420" s="43"/>
      <c r="D420" s="228" t="s">
        <v>139</v>
      </c>
      <c r="E420" s="43"/>
      <c r="F420" s="229" t="s">
        <v>1074</v>
      </c>
      <c r="G420" s="43"/>
      <c r="H420" s="43"/>
      <c r="I420" s="230"/>
      <c r="J420" s="43"/>
      <c r="K420" s="43"/>
      <c r="L420" s="47"/>
      <c r="M420" s="231"/>
      <c r="N420" s="232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139</v>
      </c>
      <c r="AU420" s="20" t="s">
        <v>81</v>
      </c>
    </row>
    <row r="421" s="13" customFormat="1">
      <c r="A421" s="13"/>
      <c r="B421" s="235"/>
      <c r="C421" s="236"/>
      <c r="D421" s="228" t="s">
        <v>143</v>
      </c>
      <c r="E421" s="237" t="s">
        <v>28</v>
      </c>
      <c r="F421" s="238" t="s">
        <v>137</v>
      </c>
      <c r="G421" s="236"/>
      <c r="H421" s="239">
        <v>4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5" t="s">
        <v>143</v>
      </c>
      <c r="AU421" s="245" t="s">
        <v>81</v>
      </c>
      <c r="AV421" s="13" t="s">
        <v>81</v>
      </c>
      <c r="AW421" s="13" t="s">
        <v>34</v>
      </c>
      <c r="AX421" s="13" t="s">
        <v>79</v>
      </c>
      <c r="AY421" s="245" t="s">
        <v>130</v>
      </c>
    </row>
    <row r="422" s="2" customFormat="1" ht="24.15" customHeight="1">
      <c r="A422" s="41"/>
      <c r="B422" s="42"/>
      <c r="C422" s="215" t="s">
        <v>579</v>
      </c>
      <c r="D422" s="215" t="s">
        <v>132</v>
      </c>
      <c r="E422" s="216" t="s">
        <v>1076</v>
      </c>
      <c r="F422" s="217" t="s">
        <v>1077</v>
      </c>
      <c r="G422" s="218" t="s">
        <v>135</v>
      </c>
      <c r="H422" s="219">
        <v>4</v>
      </c>
      <c r="I422" s="220"/>
      <c r="J422" s="221">
        <f>ROUND(I422*H422,2)</f>
        <v>0</v>
      </c>
      <c r="K422" s="217" t="s">
        <v>136</v>
      </c>
      <c r="L422" s="47"/>
      <c r="M422" s="222" t="s">
        <v>28</v>
      </c>
      <c r="N422" s="223" t="s">
        <v>43</v>
      </c>
      <c r="O422" s="87"/>
      <c r="P422" s="224">
        <f>O422*H422</f>
        <v>0</v>
      </c>
      <c r="Q422" s="224">
        <v>0.02972</v>
      </c>
      <c r="R422" s="224">
        <f>Q422*H422</f>
        <v>0.11888</v>
      </c>
      <c r="S422" s="224">
        <v>0</v>
      </c>
      <c r="T422" s="225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26" t="s">
        <v>137</v>
      </c>
      <c r="AT422" s="226" t="s">
        <v>132</v>
      </c>
      <c r="AU422" s="226" t="s">
        <v>81</v>
      </c>
      <c r="AY422" s="20" t="s">
        <v>130</v>
      </c>
      <c r="BE422" s="227">
        <f>IF(N422="základní",J422,0)</f>
        <v>0</v>
      </c>
      <c r="BF422" s="227">
        <f>IF(N422="snížená",J422,0)</f>
        <v>0</v>
      </c>
      <c r="BG422" s="227">
        <f>IF(N422="zákl. přenesená",J422,0)</f>
        <v>0</v>
      </c>
      <c r="BH422" s="227">
        <f>IF(N422="sníž. přenesená",J422,0)</f>
        <v>0</v>
      </c>
      <c r="BI422" s="227">
        <f>IF(N422="nulová",J422,0)</f>
        <v>0</v>
      </c>
      <c r="BJ422" s="20" t="s">
        <v>79</v>
      </c>
      <c r="BK422" s="227">
        <f>ROUND(I422*H422,2)</f>
        <v>0</v>
      </c>
      <c r="BL422" s="20" t="s">
        <v>137</v>
      </c>
      <c r="BM422" s="226" t="s">
        <v>1078</v>
      </c>
    </row>
    <row r="423" s="2" customFormat="1">
      <c r="A423" s="41"/>
      <c r="B423" s="42"/>
      <c r="C423" s="43"/>
      <c r="D423" s="228" t="s">
        <v>139</v>
      </c>
      <c r="E423" s="43"/>
      <c r="F423" s="229" t="s">
        <v>1079</v>
      </c>
      <c r="G423" s="43"/>
      <c r="H423" s="43"/>
      <c r="I423" s="230"/>
      <c r="J423" s="43"/>
      <c r="K423" s="43"/>
      <c r="L423" s="47"/>
      <c r="M423" s="231"/>
      <c r="N423" s="232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139</v>
      </c>
      <c r="AU423" s="20" t="s">
        <v>81</v>
      </c>
    </row>
    <row r="424" s="2" customFormat="1">
      <c r="A424" s="41"/>
      <c r="B424" s="42"/>
      <c r="C424" s="43"/>
      <c r="D424" s="233" t="s">
        <v>141</v>
      </c>
      <c r="E424" s="43"/>
      <c r="F424" s="234" t="s">
        <v>1080</v>
      </c>
      <c r="G424" s="43"/>
      <c r="H424" s="43"/>
      <c r="I424" s="230"/>
      <c r="J424" s="43"/>
      <c r="K424" s="43"/>
      <c r="L424" s="47"/>
      <c r="M424" s="231"/>
      <c r="N424" s="232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141</v>
      </c>
      <c r="AU424" s="20" t="s">
        <v>81</v>
      </c>
    </row>
    <row r="425" s="13" customFormat="1">
      <c r="A425" s="13"/>
      <c r="B425" s="235"/>
      <c r="C425" s="236"/>
      <c r="D425" s="228" t="s">
        <v>143</v>
      </c>
      <c r="E425" s="237" t="s">
        <v>28</v>
      </c>
      <c r="F425" s="238" t="s">
        <v>137</v>
      </c>
      <c r="G425" s="236"/>
      <c r="H425" s="239">
        <v>4</v>
      </c>
      <c r="I425" s="240"/>
      <c r="J425" s="236"/>
      <c r="K425" s="236"/>
      <c r="L425" s="241"/>
      <c r="M425" s="242"/>
      <c r="N425" s="243"/>
      <c r="O425" s="243"/>
      <c r="P425" s="243"/>
      <c r="Q425" s="243"/>
      <c r="R425" s="243"/>
      <c r="S425" s="243"/>
      <c r="T425" s="24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5" t="s">
        <v>143</v>
      </c>
      <c r="AU425" s="245" t="s">
        <v>81</v>
      </c>
      <c r="AV425" s="13" t="s">
        <v>81</v>
      </c>
      <c r="AW425" s="13" t="s">
        <v>34</v>
      </c>
      <c r="AX425" s="13" t="s">
        <v>79</v>
      </c>
      <c r="AY425" s="245" t="s">
        <v>130</v>
      </c>
    </row>
    <row r="426" s="2" customFormat="1" ht="21.75" customHeight="1">
      <c r="A426" s="41"/>
      <c r="B426" s="42"/>
      <c r="C426" s="279" t="s">
        <v>482</v>
      </c>
      <c r="D426" s="279" t="s">
        <v>326</v>
      </c>
      <c r="E426" s="280" t="s">
        <v>1081</v>
      </c>
      <c r="F426" s="281" t="s">
        <v>1082</v>
      </c>
      <c r="G426" s="282" t="s">
        <v>135</v>
      </c>
      <c r="H426" s="283">
        <v>4</v>
      </c>
      <c r="I426" s="284"/>
      <c r="J426" s="285">
        <f>ROUND(I426*H426,2)</f>
        <v>0</v>
      </c>
      <c r="K426" s="281" t="s">
        <v>136</v>
      </c>
      <c r="L426" s="286"/>
      <c r="M426" s="287" t="s">
        <v>28</v>
      </c>
      <c r="N426" s="288" t="s">
        <v>43</v>
      </c>
      <c r="O426" s="87"/>
      <c r="P426" s="224">
        <f>O426*H426</f>
        <v>0</v>
      </c>
      <c r="Q426" s="224">
        <v>0.040000000000000001</v>
      </c>
      <c r="R426" s="224">
        <f>Q426*H426</f>
        <v>0.16</v>
      </c>
      <c r="S426" s="224">
        <v>0</v>
      </c>
      <c r="T426" s="225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26" t="s">
        <v>186</v>
      </c>
      <c r="AT426" s="226" t="s">
        <v>326</v>
      </c>
      <c r="AU426" s="226" t="s">
        <v>81</v>
      </c>
      <c r="AY426" s="20" t="s">
        <v>130</v>
      </c>
      <c r="BE426" s="227">
        <f>IF(N426="základní",J426,0)</f>
        <v>0</v>
      </c>
      <c r="BF426" s="227">
        <f>IF(N426="snížená",J426,0)</f>
        <v>0</v>
      </c>
      <c r="BG426" s="227">
        <f>IF(N426="zákl. přenesená",J426,0)</f>
        <v>0</v>
      </c>
      <c r="BH426" s="227">
        <f>IF(N426="sníž. přenesená",J426,0)</f>
        <v>0</v>
      </c>
      <c r="BI426" s="227">
        <f>IF(N426="nulová",J426,0)</f>
        <v>0</v>
      </c>
      <c r="BJ426" s="20" t="s">
        <v>79</v>
      </c>
      <c r="BK426" s="227">
        <f>ROUND(I426*H426,2)</f>
        <v>0</v>
      </c>
      <c r="BL426" s="20" t="s">
        <v>137</v>
      </c>
      <c r="BM426" s="226" t="s">
        <v>1083</v>
      </c>
    </row>
    <row r="427" s="2" customFormat="1">
      <c r="A427" s="41"/>
      <c r="B427" s="42"/>
      <c r="C427" s="43"/>
      <c r="D427" s="228" t="s">
        <v>139</v>
      </c>
      <c r="E427" s="43"/>
      <c r="F427" s="229" t="s">
        <v>1082</v>
      </c>
      <c r="G427" s="43"/>
      <c r="H427" s="43"/>
      <c r="I427" s="230"/>
      <c r="J427" s="43"/>
      <c r="K427" s="43"/>
      <c r="L427" s="47"/>
      <c r="M427" s="231"/>
      <c r="N427" s="232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139</v>
      </c>
      <c r="AU427" s="20" t="s">
        <v>81</v>
      </c>
    </row>
    <row r="428" s="13" customFormat="1">
      <c r="A428" s="13"/>
      <c r="B428" s="235"/>
      <c r="C428" s="236"/>
      <c r="D428" s="228" t="s">
        <v>143</v>
      </c>
      <c r="E428" s="237" t="s">
        <v>28</v>
      </c>
      <c r="F428" s="238" t="s">
        <v>137</v>
      </c>
      <c r="G428" s="236"/>
      <c r="H428" s="239">
        <v>4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5" t="s">
        <v>143</v>
      </c>
      <c r="AU428" s="245" t="s">
        <v>81</v>
      </c>
      <c r="AV428" s="13" t="s">
        <v>81</v>
      </c>
      <c r="AW428" s="13" t="s">
        <v>34</v>
      </c>
      <c r="AX428" s="13" t="s">
        <v>79</v>
      </c>
      <c r="AY428" s="245" t="s">
        <v>130</v>
      </c>
    </row>
    <row r="429" s="2" customFormat="1" ht="24.15" customHeight="1">
      <c r="A429" s="41"/>
      <c r="B429" s="42"/>
      <c r="C429" s="279" t="s">
        <v>588</v>
      </c>
      <c r="D429" s="279" t="s">
        <v>326</v>
      </c>
      <c r="E429" s="280" t="s">
        <v>1084</v>
      </c>
      <c r="F429" s="281" t="s">
        <v>1085</v>
      </c>
      <c r="G429" s="282" t="s">
        <v>135</v>
      </c>
      <c r="H429" s="283">
        <v>4</v>
      </c>
      <c r="I429" s="284"/>
      <c r="J429" s="285">
        <f>ROUND(I429*H429,2)</f>
        <v>0</v>
      </c>
      <c r="K429" s="281" t="s">
        <v>136</v>
      </c>
      <c r="L429" s="286"/>
      <c r="M429" s="287" t="s">
        <v>28</v>
      </c>
      <c r="N429" s="288" t="s">
        <v>43</v>
      </c>
      <c r="O429" s="87"/>
      <c r="P429" s="224">
        <f>O429*H429</f>
        <v>0</v>
      </c>
      <c r="Q429" s="224">
        <v>0.027</v>
      </c>
      <c r="R429" s="224">
        <f>Q429*H429</f>
        <v>0.108</v>
      </c>
      <c r="S429" s="224">
        <v>0</v>
      </c>
      <c r="T429" s="225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6" t="s">
        <v>186</v>
      </c>
      <c r="AT429" s="226" t="s">
        <v>326</v>
      </c>
      <c r="AU429" s="226" t="s">
        <v>81</v>
      </c>
      <c r="AY429" s="20" t="s">
        <v>130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20" t="s">
        <v>79</v>
      </c>
      <c r="BK429" s="227">
        <f>ROUND(I429*H429,2)</f>
        <v>0</v>
      </c>
      <c r="BL429" s="20" t="s">
        <v>137</v>
      </c>
      <c r="BM429" s="226" t="s">
        <v>1086</v>
      </c>
    </row>
    <row r="430" s="2" customFormat="1">
      <c r="A430" s="41"/>
      <c r="B430" s="42"/>
      <c r="C430" s="43"/>
      <c r="D430" s="228" t="s">
        <v>139</v>
      </c>
      <c r="E430" s="43"/>
      <c r="F430" s="229" t="s">
        <v>1085</v>
      </c>
      <c r="G430" s="43"/>
      <c r="H430" s="43"/>
      <c r="I430" s="230"/>
      <c r="J430" s="43"/>
      <c r="K430" s="43"/>
      <c r="L430" s="47"/>
      <c r="M430" s="231"/>
      <c r="N430" s="232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139</v>
      </c>
      <c r="AU430" s="20" t="s">
        <v>81</v>
      </c>
    </row>
    <row r="431" s="13" customFormat="1">
      <c r="A431" s="13"/>
      <c r="B431" s="235"/>
      <c r="C431" s="236"/>
      <c r="D431" s="228" t="s">
        <v>143</v>
      </c>
      <c r="E431" s="237" t="s">
        <v>28</v>
      </c>
      <c r="F431" s="238" t="s">
        <v>137</v>
      </c>
      <c r="G431" s="236"/>
      <c r="H431" s="239">
        <v>4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5" t="s">
        <v>143</v>
      </c>
      <c r="AU431" s="245" t="s">
        <v>81</v>
      </c>
      <c r="AV431" s="13" t="s">
        <v>81</v>
      </c>
      <c r="AW431" s="13" t="s">
        <v>34</v>
      </c>
      <c r="AX431" s="13" t="s">
        <v>72</v>
      </c>
      <c r="AY431" s="245" t="s">
        <v>130</v>
      </c>
    </row>
    <row r="432" s="14" customFormat="1">
      <c r="A432" s="14"/>
      <c r="B432" s="246"/>
      <c r="C432" s="247"/>
      <c r="D432" s="228" t="s">
        <v>143</v>
      </c>
      <c r="E432" s="248" t="s">
        <v>28</v>
      </c>
      <c r="F432" s="249" t="s">
        <v>172</v>
      </c>
      <c r="G432" s="247"/>
      <c r="H432" s="250">
        <v>4</v>
      </c>
      <c r="I432" s="251"/>
      <c r="J432" s="247"/>
      <c r="K432" s="247"/>
      <c r="L432" s="252"/>
      <c r="M432" s="253"/>
      <c r="N432" s="254"/>
      <c r="O432" s="254"/>
      <c r="P432" s="254"/>
      <c r="Q432" s="254"/>
      <c r="R432" s="254"/>
      <c r="S432" s="254"/>
      <c r="T432" s="25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6" t="s">
        <v>143</v>
      </c>
      <c r="AU432" s="256" t="s">
        <v>81</v>
      </c>
      <c r="AV432" s="14" t="s">
        <v>137</v>
      </c>
      <c r="AW432" s="14" t="s">
        <v>34</v>
      </c>
      <c r="AX432" s="14" t="s">
        <v>79</v>
      </c>
      <c r="AY432" s="256" t="s">
        <v>130</v>
      </c>
    </row>
    <row r="433" s="2" customFormat="1" ht="24.15" customHeight="1">
      <c r="A433" s="41"/>
      <c r="B433" s="42"/>
      <c r="C433" s="215" t="s">
        <v>594</v>
      </c>
      <c r="D433" s="215" t="s">
        <v>132</v>
      </c>
      <c r="E433" s="216" t="s">
        <v>1087</v>
      </c>
      <c r="F433" s="217" t="s">
        <v>1088</v>
      </c>
      <c r="G433" s="218" t="s">
        <v>135</v>
      </c>
      <c r="H433" s="219">
        <v>1</v>
      </c>
      <c r="I433" s="220"/>
      <c r="J433" s="221">
        <f>ROUND(I433*H433,2)</f>
        <v>0</v>
      </c>
      <c r="K433" s="217" t="s">
        <v>136</v>
      </c>
      <c r="L433" s="47"/>
      <c r="M433" s="222" t="s">
        <v>28</v>
      </c>
      <c r="N433" s="223" t="s">
        <v>43</v>
      </c>
      <c r="O433" s="87"/>
      <c r="P433" s="224">
        <f>O433*H433</f>
        <v>0</v>
      </c>
      <c r="Q433" s="224">
        <v>0.02972</v>
      </c>
      <c r="R433" s="224">
        <f>Q433*H433</f>
        <v>0.02972</v>
      </c>
      <c r="S433" s="224">
        <v>0</v>
      </c>
      <c r="T433" s="225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6" t="s">
        <v>137</v>
      </c>
      <c r="AT433" s="226" t="s">
        <v>132</v>
      </c>
      <c r="AU433" s="226" t="s">
        <v>81</v>
      </c>
      <c r="AY433" s="20" t="s">
        <v>130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20" t="s">
        <v>79</v>
      </c>
      <c r="BK433" s="227">
        <f>ROUND(I433*H433,2)</f>
        <v>0</v>
      </c>
      <c r="BL433" s="20" t="s">
        <v>137</v>
      </c>
      <c r="BM433" s="226" t="s">
        <v>1089</v>
      </c>
    </row>
    <row r="434" s="2" customFormat="1">
      <c r="A434" s="41"/>
      <c r="B434" s="42"/>
      <c r="C434" s="43"/>
      <c r="D434" s="228" t="s">
        <v>139</v>
      </c>
      <c r="E434" s="43"/>
      <c r="F434" s="229" t="s">
        <v>1090</v>
      </c>
      <c r="G434" s="43"/>
      <c r="H434" s="43"/>
      <c r="I434" s="230"/>
      <c r="J434" s="43"/>
      <c r="K434" s="43"/>
      <c r="L434" s="47"/>
      <c r="M434" s="231"/>
      <c r="N434" s="232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139</v>
      </c>
      <c r="AU434" s="20" t="s">
        <v>81</v>
      </c>
    </row>
    <row r="435" s="2" customFormat="1">
      <c r="A435" s="41"/>
      <c r="B435" s="42"/>
      <c r="C435" s="43"/>
      <c r="D435" s="233" t="s">
        <v>141</v>
      </c>
      <c r="E435" s="43"/>
      <c r="F435" s="234" t="s">
        <v>1091</v>
      </c>
      <c r="G435" s="43"/>
      <c r="H435" s="43"/>
      <c r="I435" s="230"/>
      <c r="J435" s="43"/>
      <c r="K435" s="43"/>
      <c r="L435" s="47"/>
      <c r="M435" s="231"/>
      <c r="N435" s="232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141</v>
      </c>
      <c r="AU435" s="20" t="s">
        <v>81</v>
      </c>
    </row>
    <row r="436" s="13" customFormat="1">
      <c r="A436" s="13"/>
      <c r="B436" s="235"/>
      <c r="C436" s="236"/>
      <c r="D436" s="228" t="s">
        <v>143</v>
      </c>
      <c r="E436" s="237" t="s">
        <v>28</v>
      </c>
      <c r="F436" s="238" t="s">
        <v>79</v>
      </c>
      <c r="G436" s="236"/>
      <c r="H436" s="239">
        <v>1</v>
      </c>
      <c r="I436" s="240"/>
      <c r="J436" s="236"/>
      <c r="K436" s="236"/>
      <c r="L436" s="241"/>
      <c r="M436" s="242"/>
      <c r="N436" s="243"/>
      <c r="O436" s="243"/>
      <c r="P436" s="243"/>
      <c r="Q436" s="243"/>
      <c r="R436" s="243"/>
      <c r="S436" s="243"/>
      <c r="T436" s="24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5" t="s">
        <v>143</v>
      </c>
      <c r="AU436" s="245" t="s">
        <v>81</v>
      </c>
      <c r="AV436" s="13" t="s">
        <v>81</v>
      </c>
      <c r="AW436" s="13" t="s">
        <v>34</v>
      </c>
      <c r="AX436" s="13" t="s">
        <v>79</v>
      </c>
      <c r="AY436" s="245" t="s">
        <v>130</v>
      </c>
    </row>
    <row r="437" s="2" customFormat="1" ht="24.15" customHeight="1">
      <c r="A437" s="41"/>
      <c r="B437" s="42"/>
      <c r="C437" s="279" t="s">
        <v>598</v>
      </c>
      <c r="D437" s="279" t="s">
        <v>326</v>
      </c>
      <c r="E437" s="280" t="s">
        <v>1092</v>
      </c>
      <c r="F437" s="281" t="s">
        <v>1093</v>
      </c>
      <c r="G437" s="282" t="s">
        <v>135</v>
      </c>
      <c r="H437" s="283">
        <v>1</v>
      </c>
      <c r="I437" s="284"/>
      <c r="J437" s="285">
        <f>ROUND(I437*H437,2)</f>
        <v>0</v>
      </c>
      <c r="K437" s="281" t="s">
        <v>136</v>
      </c>
      <c r="L437" s="286"/>
      <c r="M437" s="287" t="s">
        <v>28</v>
      </c>
      <c r="N437" s="288" t="s">
        <v>43</v>
      </c>
      <c r="O437" s="87"/>
      <c r="P437" s="224">
        <f>O437*H437</f>
        <v>0</v>
      </c>
      <c r="Q437" s="224">
        <v>0.040000000000000001</v>
      </c>
      <c r="R437" s="224">
        <f>Q437*H437</f>
        <v>0.040000000000000001</v>
      </c>
      <c r="S437" s="224">
        <v>0</v>
      </c>
      <c r="T437" s="225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26" t="s">
        <v>186</v>
      </c>
      <c r="AT437" s="226" t="s">
        <v>326</v>
      </c>
      <c r="AU437" s="226" t="s">
        <v>81</v>
      </c>
      <c r="AY437" s="20" t="s">
        <v>130</v>
      </c>
      <c r="BE437" s="227">
        <f>IF(N437="základní",J437,0)</f>
        <v>0</v>
      </c>
      <c r="BF437" s="227">
        <f>IF(N437="snížená",J437,0)</f>
        <v>0</v>
      </c>
      <c r="BG437" s="227">
        <f>IF(N437="zákl. přenesená",J437,0)</f>
        <v>0</v>
      </c>
      <c r="BH437" s="227">
        <f>IF(N437="sníž. přenesená",J437,0)</f>
        <v>0</v>
      </c>
      <c r="BI437" s="227">
        <f>IF(N437="nulová",J437,0)</f>
        <v>0</v>
      </c>
      <c r="BJ437" s="20" t="s">
        <v>79</v>
      </c>
      <c r="BK437" s="227">
        <f>ROUND(I437*H437,2)</f>
        <v>0</v>
      </c>
      <c r="BL437" s="20" t="s">
        <v>137</v>
      </c>
      <c r="BM437" s="226" t="s">
        <v>1094</v>
      </c>
    </row>
    <row r="438" s="2" customFormat="1">
      <c r="A438" s="41"/>
      <c r="B438" s="42"/>
      <c r="C438" s="43"/>
      <c r="D438" s="228" t="s">
        <v>139</v>
      </c>
      <c r="E438" s="43"/>
      <c r="F438" s="229" t="s">
        <v>1093</v>
      </c>
      <c r="G438" s="43"/>
      <c r="H438" s="43"/>
      <c r="I438" s="230"/>
      <c r="J438" s="43"/>
      <c r="K438" s="43"/>
      <c r="L438" s="47"/>
      <c r="M438" s="231"/>
      <c r="N438" s="232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139</v>
      </c>
      <c r="AU438" s="20" t="s">
        <v>81</v>
      </c>
    </row>
    <row r="439" s="13" customFormat="1">
      <c r="A439" s="13"/>
      <c r="B439" s="235"/>
      <c r="C439" s="236"/>
      <c r="D439" s="228" t="s">
        <v>143</v>
      </c>
      <c r="E439" s="237" t="s">
        <v>28</v>
      </c>
      <c r="F439" s="238" t="s">
        <v>79</v>
      </c>
      <c r="G439" s="236"/>
      <c r="H439" s="239">
        <v>1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5" t="s">
        <v>143</v>
      </c>
      <c r="AU439" s="245" t="s">
        <v>81</v>
      </c>
      <c r="AV439" s="13" t="s">
        <v>81</v>
      </c>
      <c r="AW439" s="13" t="s">
        <v>34</v>
      </c>
      <c r="AX439" s="13" t="s">
        <v>79</v>
      </c>
      <c r="AY439" s="245" t="s">
        <v>130</v>
      </c>
    </row>
    <row r="440" s="2" customFormat="1" ht="24.15" customHeight="1">
      <c r="A440" s="41"/>
      <c r="B440" s="42"/>
      <c r="C440" s="215" t="s">
        <v>605</v>
      </c>
      <c r="D440" s="215" t="s">
        <v>132</v>
      </c>
      <c r="E440" s="216" t="s">
        <v>1095</v>
      </c>
      <c r="F440" s="217" t="s">
        <v>1096</v>
      </c>
      <c r="G440" s="218" t="s">
        <v>135</v>
      </c>
      <c r="H440" s="219">
        <v>3</v>
      </c>
      <c r="I440" s="220"/>
      <c r="J440" s="221">
        <f>ROUND(I440*H440,2)</f>
        <v>0</v>
      </c>
      <c r="K440" s="217" t="s">
        <v>136</v>
      </c>
      <c r="L440" s="47"/>
      <c r="M440" s="222" t="s">
        <v>28</v>
      </c>
      <c r="N440" s="223" t="s">
        <v>43</v>
      </c>
      <c r="O440" s="87"/>
      <c r="P440" s="224">
        <f>O440*H440</f>
        <v>0</v>
      </c>
      <c r="Q440" s="224">
        <v>0.02972</v>
      </c>
      <c r="R440" s="224">
        <f>Q440*H440</f>
        <v>0.089160000000000003</v>
      </c>
      <c r="S440" s="224">
        <v>0</v>
      </c>
      <c r="T440" s="225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6" t="s">
        <v>137</v>
      </c>
      <c r="AT440" s="226" t="s">
        <v>132</v>
      </c>
      <c r="AU440" s="226" t="s">
        <v>81</v>
      </c>
      <c r="AY440" s="20" t="s">
        <v>130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20" t="s">
        <v>79</v>
      </c>
      <c r="BK440" s="227">
        <f>ROUND(I440*H440,2)</f>
        <v>0</v>
      </c>
      <c r="BL440" s="20" t="s">
        <v>137</v>
      </c>
      <c r="BM440" s="226" t="s">
        <v>1097</v>
      </c>
    </row>
    <row r="441" s="2" customFormat="1">
      <c r="A441" s="41"/>
      <c r="B441" s="42"/>
      <c r="C441" s="43"/>
      <c r="D441" s="228" t="s">
        <v>139</v>
      </c>
      <c r="E441" s="43"/>
      <c r="F441" s="229" t="s">
        <v>1098</v>
      </c>
      <c r="G441" s="43"/>
      <c r="H441" s="43"/>
      <c r="I441" s="230"/>
      <c r="J441" s="43"/>
      <c r="K441" s="43"/>
      <c r="L441" s="47"/>
      <c r="M441" s="231"/>
      <c r="N441" s="232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139</v>
      </c>
      <c r="AU441" s="20" t="s">
        <v>81</v>
      </c>
    </row>
    <row r="442" s="2" customFormat="1">
      <c r="A442" s="41"/>
      <c r="B442" s="42"/>
      <c r="C442" s="43"/>
      <c r="D442" s="233" t="s">
        <v>141</v>
      </c>
      <c r="E442" s="43"/>
      <c r="F442" s="234" t="s">
        <v>1099</v>
      </c>
      <c r="G442" s="43"/>
      <c r="H442" s="43"/>
      <c r="I442" s="230"/>
      <c r="J442" s="43"/>
      <c r="K442" s="43"/>
      <c r="L442" s="47"/>
      <c r="M442" s="231"/>
      <c r="N442" s="232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141</v>
      </c>
      <c r="AU442" s="20" t="s">
        <v>81</v>
      </c>
    </row>
    <row r="443" s="13" customFormat="1">
      <c r="A443" s="13"/>
      <c r="B443" s="235"/>
      <c r="C443" s="236"/>
      <c r="D443" s="228" t="s">
        <v>143</v>
      </c>
      <c r="E443" s="237" t="s">
        <v>28</v>
      </c>
      <c r="F443" s="238" t="s">
        <v>149</v>
      </c>
      <c r="G443" s="236"/>
      <c r="H443" s="239">
        <v>3</v>
      </c>
      <c r="I443" s="240"/>
      <c r="J443" s="236"/>
      <c r="K443" s="236"/>
      <c r="L443" s="241"/>
      <c r="M443" s="242"/>
      <c r="N443" s="243"/>
      <c r="O443" s="243"/>
      <c r="P443" s="243"/>
      <c r="Q443" s="243"/>
      <c r="R443" s="243"/>
      <c r="S443" s="243"/>
      <c r="T443" s="24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5" t="s">
        <v>143</v>
      </c>
      <c r="AU443" s="245" t="s">
        <v>81</v>
      </c>
      <c r="AV443" s="13" t="s">
        <v>81</v>
      </c>
      <c r="AW443" s="13" t="s">
        <v>34</v>
      </c>
      <c r="AX443" s="13" t="s">
        <v>79</v>
      </c>
      <c r="AY443" s="245" t="s">
        <v>130</v>
      </c>
    </row>
    <row r="444" s="2" customFormat="1" ht="24.15" customHeight="1">
      <c r="A444" s="41"/>
      <c r="B444" s="42"/>
      <c r="C444" s="279" t="s">
        <v>611</v>
      </c>
      <c r="D444" s="279" t="s">
        <v>326</v>
      </c>
      <c r="E444" s="280" t="s">
        <v>1100</v>
      </c>
      <c r="F444" s="281" t="s">
        <v>1101</v>
      </c>
      <c r="G444" s="282" t="s">
        <v>135</v>
      </c>
      <c r="H444" s="283">
        <v>3</v>
      </c>
      <c r="I444" s="284"/>
      <c r="J444" s="285">
        <f>ROUND(I444*H444,2)</f>
        <v>0</v>
      </c>
      <c r="K444" s="281" t="s">
        <v>136</v>
      </c>
      <c r="L444" s="286"/>
      <c r="M444" s="287" t="s">
        <v>28</v>
      </c>
      <c r="N444" s="288" t="s">
        <v>43</v>
      </c>
      <c r="O444" s="87"/>
      <c r="P444" s="224">
        <f>O444*H444</f>
        <v>0</v>
      </c>
      <c r="Q444" s="224">
        <v>0.11</v>
      </c>
      <c r="R444" s="224">
        <f>Q444*H444</f>
        <v>0.33000000000000002</v>
      </c>
      <c r="S444" s="224">
        <v>0</v>
      </c>
      <c r="T444" s="225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6" t="s">
        <v>186</v>
      </c>
      <c r="AT444" s="226" t="s">
        <v>326</v>
      </c>
      <c r="AU444" s="226" t="s">
        <v>81</v>
      </c>
      <c r="AY444" s="20" t="s">
        <v>130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20" t="s">
        <v>79</v>
      </c>
      <c r="BK444" s="227">
        <f>ROUND(I444*H444,2)</f>
        <v>0</v>
      </c>
      <c r="BL444" s="20" t="s">
        <v>137</v>
      </c>
      <c r="BM444" s="226" t="s">
        <v>1102</v>
      </c>
    </row>
    <row r="445" s="2" customFormat="1">
      <c r="A445" s="41"/>
      <c r="B445" s="42"/>
      <c r="C445" s="43"/>
      <c r="D445" s="228" t="s">
        <v>139</v>
      </c>
      <c r="E445" s="43"/>
      <c r="F445" s="229" t="s">
        <v>1101</v>
      </c>
      <c r="G445" s="43"/>
      <c r="H445" s="43"/>
      <c r="I445" s="230"/>
      <c r="J445" s="43"/>
      <c r="K445" s="43"/>
      <c r="L445" s="47"/>
      <c r="M445" s="231"/>
      <c r="N445" s="232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139</v>
      </c>
      <c r="AU445" s="20" t="s">
        <v>81</v>
      </c>
    </row>
    <row r="446" s="13" customFormat="1">
      <c r="A446" s="13"/>
      <c r="B446" s="235"/>
      <c r="C446" s="236"/>
      <c r="D446" s="228" t="s">
        <v>143</v>
      </c>
      <c r="E446" s="237" t="s">
        <v>28</v>
      </c>
      <c r="F446" s="238" t="s">
        <v>149</v>
      </c>
      <c r="G446" s="236"/>
      <c r="H446" s="239">
        <v>3</v>
      </c>
      <c r="I446" s="240"/>
      <c r="J446" s="236"/>
      <c r="K446" s="236"/>
      <c r="L446" s="241"/>
      <c r="M446" s="242"/>
      <c r="N446" s="243"/>
      <c r="O446" s="243"/>
      <c r="P446" s="243"/>
      <c r="Q446" s="243"/>
      <c r="R446" s="243"/>
      <c r="S446" s="243"/>
      <c r="T446" s="24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5" t="s">
        <v>143</v>
      </c>
      <c r="AU446" s="245" t="s">
        <v>81</v>
      </c>
      <c r="AV446" s="13" t="s">
        <v>81</v>
      </c>
      <c r="AW446" s="13" t="s">
        <v>34</v>
      </c>
      <c r="AX446" s="13" t="s">
        <v>79</v>
      </c>
      <c r="AY446" s="245" t="s">
        <v>130</v>
      </c>
    </row>
    <row r="447" s="2" customFormat="1" ht="37.8" customHeight="1">
      <c r="A447" s="41"/>
      <c r="B447" s="42"/>
      <c r="C447" s="215" t="s">
        <v>618</v>
      </c>
      <c r="D447" s="215" t="s">
        <v>132</v>
      </c>
      <c r="E447" s="216" t="s">
        <v>580</v>
      </c>
      <c r="F447" s="217" t="s">
        <v>581</v>
      </c>
      <c r="G447" s="218" t="s">
        <v>135</v>
      </c>
      <c r="H447" s="219">
        <v>1</v>
      </c>
      <c r="I447" s="220"/>
      <c r="J447" s="221">
        <f>ROUND(I447*H447,2)</f>
        <v>0</v>
      </c>
      <c r="K447" s="217" t="s">
        <v>136</v>
      </c>
      <c r="L447" s="47"/>
      <c r="M447" s="222" t="s">
        <v>28</v>
      </c>
      <c r="N447" s="223" t="s">
        <v>43</v>
      </c>
      <c r="O447" s="87"/>
      <c r="P447" s="224">
        <f>O447*H447</f>
        <v>0</v>
      </c>
      <c r="Q447" s="224">
        <v>0.089999999999999997</v>
      </c>
      <c r="R447" s="224">
        <f>Q447*H447</f>
        <v>0.089999999999999997</v>
      </c>
      <c r="S447" s="224">
        <v>0</v>
      </c>
      <c r="T447" s="225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6" t="s">
        <v>137</v>
      </c>
      <c r="AT447" s="226" t="s">
        <v>132</v>
      </c>
      <c r="AU447" s="226" t="s">
        <v>81</v>
      </c>
      <c r="AY447" s="20" t="s">
        <v>130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20" t="s">
        <v>79</v>
      </c>
      <c r="BK447" s="227">
        <f>ROUND(I447*H447,2)</f>
        <v>0</v>
      </c>
      <c r="BL447" s="20" t="s">
        <v>137</v>
      </c>
      <c r="BM447" s="226" t="s">
        <v>1103</v>
      </c>
    </row>
    <row r="448" s="2" customFormat="1">
      <c r="A448" s="41"/>
      <c r="B448" s="42"/>
      <c r="C448" s="43"/>
      <c r="D448" s="228" t="s">
        <v>139</v>
      </c>
      <c r="E448" s="43"/>
      <c r="F448" s="229" t="s">
        <v>583</v>
      </c>
      <c r="G448" s="43"/>
      <c r="H448" s="43"/>
      <c r="I448" s="230"/>
      <c r="J448" s="43"/>
      <c r="K448" s="43"/>
      <c r="L448" s="47"/>
      <c r="M448" s="231"/>
      <c r="N448" s="232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139</v>
      </c>
      <c r="AU448" s="20" t="s">
        <v>81</v>
      </c>
    </row>
    <row r="449" s="2" customFormat="1">
      <c r="A449" s="41"/>
      <c r="B449" s="42"/>
      <c r="C449" s="43"/>
      <c r="D449" s="233" t="s">
        <v>141</v>
      </c>
      <c r="E449" s="43"/>
      <c r="F449" s="234" t="s">
        <v>584</v>
      </c>
      <c r="G449" s="43"/>
      <c r="H449" s="43"/>
      <c r="I449" s="230"/>
      <c r="J449" s="43"/>
      <c r="K449" s="43"/>
      <c r="L449" s="47"/>
      <c r="M449" s="231"/>
      <c r="N449" s="232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141</v>
      </c>
      <c r="AU449" s="20" t="s">
        <v>81</v>
      </c>
    </row>
    <row r="450" s="13" customFormat="1">
      <c r="A450" s="13"/>
      <c r="B450" s="235"/>
      <c r="C450" s="236"/>
      <c r="D450" s="228" t="s">
        <v>143</v>
      </c>
      <c r="E450" s="237" t="s">
        <v>28</v>
      </c>
      <c r="F450" s="238" t="s">
        <v>79</v>
      </c>
      <c r="G450" s="236"/>
      <c r="H450" s="239">
        <v>1</v>
      </c>
      <c r="I450" s="240"/>
      <c r="J450" s="236"/>
      <c r="K450" s="236"/>
      <c r="L450" s="241"/>
      <c r="M450" s="242"/>
      <c r="N450" s="243"/>
      <c r="O450" s="243"/>
      <c r="P450" s="243"/>
      <c r="Q450" s="243"/>
      <c r="R450" s="243"/>
      <c r="S450" s="243"/>
      <c r="T450" s="24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5" t="s">
        <v>143</v>
      </c>
      <c r="AU450" s="245" t="s">
        <v>81</v>
      </c>
      <c r="AV450" s="13" t="s">
        <v>81</v>
      </c>
      <c r="AW450" s="13" t="s">
        <v>34</v>
      </c>
      <c r="AX450" s="13" t="s">
        <v>72</v>
      </c>
      <c r="AY450" s="245" t="s">
        <v>130</v>
      </c>
    </row>
    <row r="451" s="14" customFormat="1">
      <c r="A451" s="14"/>
      <c r="B451" s="246"/>
      <c r="C451" s="247"/>
      <c r="D451" s="228" t="s">
        <v>143</v>
      </c>
      <c r="E451" s="248" t="s">
        <v>28</v>
      </c>
      <c r="F451" s="249" t="s">
        <v>172</v>
      </c>
      <c r="G451" s="247"/>
      <c r="H451" s="250">
        <v>1</v>
      </c>
      <c r="I451" s="251"/>
      <c r="J451" s="247"/>
      <c r="K451" s="247"/>
      <c r="L451" s="252"/>
      <c r="M451" s="253"/>
      <c r="N451" s="254"/>
      <c r="O451" s="254"/>
      <c r="P451" s="254"/>
      <c r="Q451" s="254"/>
      <c r="R451" s="254"/>
      <c r="S451" s="254"/>
      <c r="T451" s="255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6" t="s">
        <v>143</v>
      </c>
      <c r="AU451" s="256" t="s">
        <v>81</v>
      </c>
      <c r="AV451" s="14" t="s">
        <v>137</v>
      </c>
      <c r="AW451" s="14" t="s">
        <v>34</v>
      </c>
      <c r="AX451" s="14" t="s">
        <v>79</v>
      </c>
      <c r="AY451" s="256" t="s">
        <v>130</v>
      </c>
    </row>
    <row r="452" s="2" customFormat="1" ht="21.75" customHeight="1">
      <c r="A452" s="41"/>
      <c r="B452" s="42"/>
      <c r="C452" s="279" t="s">
        <v>625</v>
      </c>
      <c r="D452" s="279" t="s">
        <v>326</v>
      </c>
      <c r="E452" s="280" t="s">
        <v>585</v>
      </c>
      <c r="F452" s="281" t="s">
        <v>586</v>
      </c>
      <c r="G452" s="282" t="s">
        <v>135</v>
      </c>
      <c r="H452" s="283">
        <v>1</v>
      </c>
      <c r="I452" s="284"/>
      <c r="J452" s="285">
        <f>ROUND(I452*H452,2)</f>
        <v>0</v>
      </c>
      <c r="K452" s="281" t="s">
        <v>136</v>
      </c>
      <c r="L452" s="286"/>
      <c r="M452" s="287" t="s">
        <v>28</v>
      </c>
      <c r="N452" s="288" t="s">
        <v>43</v>
      </c>
      <c r="O452" s="87"/>
      <c r="P452" s="224">
        <f>O452*H452</f>
        <v>0</v>
      </c>
      <c r="Q452" s="224">
        <v>0.059999999999999998</v>
      </c>
      <c r="R452" s="224">
        <f>Q452*H452</f>
        <v>0.059999999999999998</v>
      </c>
      <c r="S452" s="224">
        <v>0</v>
      </c>
      <c r="T452" s="225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6" t="s">
        <v>186</v>
      </c>
      <c r="AT452" s="226" t="s">
        <v>326</v>
      </c>
      <c r="AU452" s="226" t="s">
        <v>81</v>
      </c>
      <c r="AY452" s="20" t="s">
        <v>130</v>
      </c>
      <c r="BE452" s="227">
        <f>IF(N452="základní",J452,0)</f>
        <v>0</v>
      </c>
      <c r="BF452" s="227">
        <f>IF(N452="snížená",J452,0)</f>
        <v>0</v>
      </c>
      <c r="BG452" s="227">
        <f>IF(N452="zákl. přenesená",J452,0)</f>
        <v>0</v>
      </c>
      <c r="BH452" s="227">
        <f>IF(N452="sníž. přenesená",J452,0)</f>
        <v>0</v>
      </c>
      <c r="BI452" s="227">
        <f>IF(N452="nulová",J452,0)</f>
        <v>0</v>
      </c>
      <c r="BJ452" s="20" t="s">
        <v>79</v>
      </c>
      <c r="BK452" s="227">
        <f>ROUND(I452*H452,2)</f>
        <v>0</v>
      </c>
      <c r="BL452" s="20" t="s">
        <v>137</v>
      </c>
      <c r="BM452" s="226" t="s">
        <v>1104</v>
      </c>
    </row>
    <row r="453" s="2" customFormat="1">
      <c r="A453" s="41"/>
      <c r="B453" s="42"/>
      <c r="C453" s="43"/>
      <c r="D453" s="228" t="s">
        <v>139</v>
      </c>
      <c r="E453" s="43"/>
      <c r="F453" s="229" t="s">
        <v>586</v>
      </c>
      <c r="G453" s="43"/>
      <c r="H453" s="43"/>
      <c r="I453" s="230"/>
      <c r="J453" s="43"/>
      <c r="K453" s="43"/>
      <c r="L453" s="47"/>
      <c r="M453" s="231"/>
      <c r="N453" s="232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139</v>
      </c>
      <c r="AU453" s="20" t="s">
        <v>81</v>
      </c>
    </row>
    <row r="454" s="13" customFormat="1">
      <c r="A454" s="13"/>
      <c r="B454" s="235"/>
      <c r="C454" s="236"/>
      <c r="D454" s="228" t="s">
        <v>143</v>
      </c>
      <c r="E454" s="237" t="s">
        <v>28</v>
      </c>
      <c r="F454" s="238" t="s">
        <v>79</v>
      </c>
      <c r="G454" s="236"/>
      <c r="H454" s="239">
        <v>1</v>
      </c>
      <c r="I454" s="240"/>
      <c r="J454" s="236"/>
      <c r="K454" s="236"/>
      <c r="L454" s="241"/>
      <c r="M454" s="242"/>
      <c r="N454" s="243"/>
      <c r="O454" s="243"/>
      <c r="P454" s="243"/>
      <c r="Q454" s="243"/>
      <c r="R454" s="243"/>
      <c r="S454" s="243"/>
      <c r="T454" s="24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5" t="s">
        <v>143</v>
      </c>
      <c r="AU454" s="245" t="s">
        <v>81</v>
      </c>
      <c r="AV454" s="13" t="s">
        <v>81</v>
      </c>
      <c r="AW454" s="13" t="s">
        <v>34</v>
      </c>
      <c r="AX454" s="13" t="s">
        <v>79</v>
      </c>
      <c r="AY454" s="245" t="s">
        <v>130</v>
      </c>
    </row>
    <row r="455" s="2" customFormat="1" ht="37.8" customHeight="1">
      <c r="A455" s="41"/>
      <c r="B455" s="42"/>
      <c r="C455" s="215" t="s">
        <v>524</v>
      </c>
      <c r="D455" s="215" t="s">
        <v>132</v>
      </c>
      <c r="E455" s="216" t="s">
        <v>589</v>
      </c>
      <c r="F455" s="217" t="s">
        <v>590</v>
      </c>
      <c r="G455" s="218" t="s">
        <v>135</v>
      </c>
      <c r="H455" s="219">
        <v>4</v>
      </c>
      <c r="I455" s="220"/>
      <c r="J455" s="221">
        <f>ROUND(I455*H455,2)</f>
        <v>0</v>
      </c>
      <c r="K455" s="217" t="s">
        <v>136</v>
      </c>
      <c r="L455" s="47"/>
      <c r="M455" s="222" t="s">
        <v>28</v>
      </c>
      <c r="N455" s="223" t="s">
        <v>43</v>
      </c>
      <c r="O455" s="87"/>
      <c r="P455" s="224">
        <f>O455*H455</f>
        <v>0</v>
      </c>
      <c r="Q455" s="224">
        <v>0.089999999999999997</v>
      </c>
      <c r="R455" s="224">
        <f>Q455*H455</f>
        <v>0.35999999999999999</v>
      </c>
      <c r="S455" s="224">
        <v>0</v>
      </c>
      <c r="T455" s="225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26" t="s">
        <v>137</v>
      </c>
      <c r="AT455" s="226" t="s">
        <v>132</v>
      </c>
      <c r="AU455" s="226" t="s">
        <v>81</v>
      </c>
      <c r="AY455" s="20" t="s">
        <v>130</v>
      </c>
      <c r="BE455" s="227">
        <f>IF(N455="základní",J455,0)</f>
        <v>0</v>
      </c>
      <c r="BF455" s="227">
        <f>IF(N455="snížená",J455,0)</f>
        <v>0</v>
      </c>
      <c r="BG455" s="227">
        <f>IF(N455="zákl. přenesená",J455,0)</f>
        <v>0</v>
      </c>
      <c r="BH455" s="227">
        <f>IF(N455="sníž. přenesená",J455,0)</f>
        <v>0</v>
      </c>
      <c r="BI455" s="227">
        <f>IF(N455="nulová",J455,0)</f>
        <v>0</v>
      </c>
      <c r="BJ455" s="20" t="s">
        <v>79</v>
      </c>
      <c r="BK455" s="227">
        <f>ROUND(I455*H455,2)</f>
        <v>0</v>
      </c>
      <c r="BL455" s="20" t="s">
        <v>137</v>
      </c>
      <c r="BM455" s="226" t="s">
        <v>1105</v>
      </c>
    </row>
    <row r="456" s="2" customFormat="1">
      <c r="A456" s="41"/>
      <c r="B456" s="42"/>
      <c r="C456" s="43"/>
      <c r="D456" s="228" t="s">
        <v>139</v>
      </c>
      <c r="E456" s="43"/>
      <c r="F456" s="229" t="s">
        <v>592</v>
      </c>
      <c r="G456" s="43"/>
      <c r="H456" s="43"/>
      <c r="I456" s="230"/>
      <c r="J456" s="43"/>
      <c r="K456" s="43"/>
      <c r="L456" s="47"/>
      <c r="M456" s="231"/>
      <c r="N456" s="232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139</v>
      </c>
      <c r="AU456" s="20" t="s">
        <v>81</v>
      </c>
    </row>
    <row r="457" s="2" customFormat="1">
      <c r="A457" s="41"/>
      <c r="B457" s="42"/>
      <c r="C457" s="43"/>
      <c r="D457" s="233" t="s">
        <v>141</v>
      </c>
      <c r="E457" s="43"/>
      <c r="F457" s="234" t="s">
        <v>593</v>
      </c>
      <c r="G457" s="43"/>
      <c r="H457" s="43"/>
      <c r="I457" s="230"/>
      <c r="J457" s="43"/>
      <c r="K457" s="43"/>
      <c r="L457" s="47"/>
      <c r="M457" s="231"/>
      <c r="N457" s="232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141</v>
      </c>
      <c r="AU457" s="20" t="s">
        <v>81</v>
      </c>
    </row>
    <row r="458" s="13" customFormat="1">
      <c r="A458" s="13"/>
      <c r="B458" s="235"/>
      <c r="C458" s="236"/>
      <c r="D458" s="228" t="s">
        <v>143</v>
      </c>
      <c r="E458" s="237" t="s">
        <v>28</v>
      </c>
      <c r="F458" s="238" t="s">
        <v>137</v>
      </c>
      <c r="G458" s="236"/>
      <c r="H458" s="239">
        <v>4</v>
      </c>
      <c r="I458" s="240"/>
      <c r="J458" s="236"/>
      <c r="K458" s="236"/>
      <c r="L458" s="241"/>
      <c r="M458" s="242"/>
      <c r="N458" s="243"/>
      <c r="O458" s="243"/>
      <c r="P458" s="243"/>
      <c r="Q458" s="243"/>
      <c r="R458" s="243"/>
      <c r="S458" s="243"/>
      <c r="T458" s="24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5" t="s">
        <v>143</v>
      </c>
      <c r="AU458" s="245" t="s">
        <v>81</v>
      </c>
      <c r="AV458" s="13" t="s">
        <v>81</v>
      </c>
      <c r="AW458" s="13" t="s">
        <v>34</v>
      </c>
      <c r="AX458" s="13" t="s">
        <v>72</v>
      </c>
      <c r="AY458" s="245" t="s">
        <v>130</v>
      </c>
    </row>
    <row r="459" s="14" customFormat="1">
      <c r="A459" s="14"/>
      <c r="B459" s="246"/>
      <c r="C459" s="247"/>
      <c r="D459" s="228" t="s">
        <v>143</v>
      </c>
      <c r="E459" s="248" t="s">
        <v>28</v>
      </c>
      <c r="F459" s="249" t="s">
        <v>172</v>
      </c>
      <c r="G459" s="247"/>
      <c r="H459" s="250">
        <v>4</v>
      </c>
      <c r="I459" s="251"/>
      <c r="J459" s="247"/>
      <c r="K459" s="247"/>
      <c r="L459" s="252"/>
      <c r="M459" s="253"/>
      <c r="N459" s="254"/>
      <c r="O459" s="254"/>
      <c r="P459" s="254"/>
      <c r="Q459" s="254"/>
      <c r="R459" s="254"/>
      <c r="S459" s="254"/>
      <c r="T459" s="255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6" t="s">
        <v>143</v>
      </c>
      <c r="AU459" s="256" t="s">
        <v>81</v>
      </c>
      <c r="AV459" s="14" t="s">
        <v>137</v>
      </c>
      <c r="AW459" s="14" t="s">
        <v>34</v>
      </c>
      <c r="AX459" s="14" t="s">
        <v>79</v>
      </c>
      <c r="AY459" s="256" t="s">
        <v>130</v>
      </c>
    </row>
    <row r="460" s="2" customFormat="1" ht="21.75" customHeight="1">
      <c r="A460" s="41"/>
      <c r="B460" s="42"/>
      <c r="C460" s="279" t="s">
        <v>639</v>
      </c>
      <c r="D460" s="279" t="s">
        <v>326</v>
      </c>
      <c r="E460" s="280" t="s">
        <v>595</v>
      </c>
      <c r="F460" s="281" t="s">
        <v>596</v>
      </c>
      <c r="G460" s="282" t="s">
        <v>135</v>
      </c>
      <c r="H460" s="283">
        <v>4</v>
      </c>
      <c r="I460" s="284"/>
      <c r="J460" s="285">
        <f>ROUND(I460*H460,2)</f>
        <v>0</v>
      </c>
      <c r="K460" s="281" t="s">
        <v>136</v>
      </c>
      <c r="L460" s="286"/>
      <c r="M460" s="287" t="s">
        <v>28</v>
      </c>
      <c r="N460" s="288" t="s">
        <v>43</v>
      </c>
      <c r="O460" s="87"/>
      <c r="P460" s="224">
        <f>O460*H460</f>
        <v>0</v>
      </c>
      <c r="Q460" s="224">
        <v>0.19600000000000001</v>
      </c>
      <c r="R460" s="224">
        <f>Q460*H460</f>
        <v>0.78400000000000003</v>
      </c>
      <c r="S460" s="224">
        <v>0</v>
      </c>
      <c r="T460" s="225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6" t="s">
        <v>186</v>
      </c>
      <c r="AT460" s="226" t="s">
        <v>326</v>
      </c>
      <c r="AU460" s="226" t="s">
        <v>81</v>
      </c>
      <c r="AY460" s="20" t="s">
        <v>130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20" t="s">
        <v>79</v>
      </c>
      <c r="BK460" s="227">
        <f>ROUND(I460*H460,2)</f>
        <v>0</v>
      </c>
      <c r="BL460" s="20" t="s">
        <v>137</v>
      </c>
      <c r="BM460" s="226" t="s">
        <v>1106</v>
      </c>
    </row>
    <row r="461" s="2" customFormat="1">
      <c r="A461" s="41"/>
      <c r="B461" s="42"/>
      <c r="C461" s="43"/>
      <c r="D461" s="228" t="s">
        <v>139</v>
      </c>
      <c r="E461" s="43"/>
      <c r="F461" s="229" t="s">
        <v>596</v>
      </c>
      <c r="G461" s="43"/>
      <c r="H461" s="43"/>
      <c r="I461" s="230"/>
      <c r="J461" s="43"/>
      <c r="K461" s="43"/>
      <c r="L461" s="47"/>
      <c r="M461" s="231"/>
      <c r="N461" s="232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139</v>
      </c>
      <c r="AU461" s="20" t="s">
        <v>81</v>
      </c>
    </row>
    <row r="462" s="13" customFormat="1">
      <c r="A462" s="13"/>
      <c r="B462" s="235"/>
      <c r="C462" s="236"/>
      <c r="D462" s="228" t="s">
        <v>143</v>
      </c>
      <c r="E462" s="237" t="s">
        <v>28</v>
      </c>
      <c r="F462" s="238" t="s">
        <v>137</v>
      </c>
      <c r="G462" s="236"/>
      <c r="H462" s="239">
        <v>4</v>
      </c>
      <c r="I462" s="240"/>
      <c r="J462" s="236"/>
      <c r="K462" s="236"/>
      <c r="L462" s="241"/>
      <c r="M462" s="242"/>
      <c r="N462" s="243"/>
      <c r="O462" s="243"/>
      <c r="P462" s="243"/>
      <c r="Q462" s="243"/>
      <c r="R462" s="243"/>
      <c r="S462" s="243"/>
      <c r="T462" s="24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5" t="s">
        <v>143</v>
      </c>
      <c r="AU462" s="245" t="s">
        <v>81</v>
      </c>
      <c r="AV462" s="13" t="s">
        <v>81</v>
      </c>
      <c r="AW462" s="13" t="s">
        <v>34</v>
      </c>
      <c r="AX462" s="13" t="s">
        <v>79</v>
      </c>
      <c r="AY462" s="245" t="s">
        <v>130</v>
      </c>
    </row>
    <row r="463" s="2" customFormat="1" ht="24.15" customHeight="1">
      <c r="A463" s="41"/>
      <c r="B463" s="42"/>
      <c r="C463" s="215" t="s">
        <v>533</v>
      </c>
      <c r="D463" s="215" t="s">
        <v>132</v>
      </c>
      <c r="E463" s="216" t="s">
        <v>1107</v>
      </c>
      <c r="F463" s="217" t="s">
        <v>1108</v>
      </c>
      <c r="G463" s="218" t="s">
        <v>135</v>
      </c>
      <c r="H463" s="219">
        <v>5</v>
      </c>
      <c r="I463" s="220"/>
      <c r="J463" s="221">
        <f>ROUND(I463*H463,2)</f>
        <v>0</v>
      </c>
      <c r="K463" s="217" t="s">
        <v>136</v>
      </c>
      <c r="L463" s="47"/>
      <c r="M463" s="222" t="s">
        <v>28</v>
      </c>
      <c r="N463" s="223" t="s">
        <v>43</v>
      </c>
      <c r="O463" s="87"/>
      <c r="P463" s="224">
        <f>O463*H463</f>
        <v>0</v>
      </c>
      <c r="Q463" s="224">
        <v>0</v>
      </c>
      <c r="R463" s="224">
        <f>Q463*H463</f>
        <v>0</v>
      </c>
      <c r="S463" s="224">
        <v>0.20000000000000001</v>
      </c>
      <c r="T463" s="225">
        <f>S463*H463</f>
        <v>1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26" t="s">
        <v>137</v>
      </c>
      <c r="AT463" s="226" t="s">
        <v>132</v>
      </c>
      <c r="AU463" s="226" t="s">
        <v>81</v>
      </c>
      <c r="AY463" s="20" t="s">
        <v>130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20" t="s">
        <v>79</v>
      </c>
      <c r="BK463" s="227">
        <f>ROUND(I463*H463,2)</f>
        <v>0</v>
      </c>
      <c r="BL463" s="20" t="s">
        <v>137</v>
      </c>
      <c r="BM463" s="226" t="s">
        <v>1109</v>
      </c>
    </row>
    <row r="464" s="2" customFormat="1">
      <c r="A464" s="41"/>
      <c r="B464" s="42"/>
      <c r="C464" s="43"/>
      <c r="D464" s="228" t="s">
        <v>139</v>
      </c>
      <c r="E464" s="43"/>
      <c r="F464" s="229" t="s">
        <v>1110</v>
      </c>
      <c r="G464" s="43"/>
      <c r="H464" s="43"/>
      <c r="I464" s="230"/>
      <c r="J464" s="43"/>
      <c r="K464" s="43"/>
      <c r="L464" s="47"/>
      <c r="M464" s="231"/>
      <c r="N464" s="232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139</v>
      </c>
      <c r="AU464" s="20" t="s">
        <v>81</v>
      </c>
    </row>
    <row r="465" s="2" customFormat="1">
      <c r="A465" s="41"/>
      <c r="B465" s="42"/>
      <c r="C465" s="43"/>
      <c r="D465" s="233" t="s">
        <v>141</v>
      </c>
      <c r="E465" s="43"/>
      <c r="F465" s="234" t="s">
        <v>1111</v>
      </c>
      <c r="G465" s="43"/>
      <c r="H465" s="43"/>
      <c r="I465" s="230"/>
      <c r="J465" s="43"/>
      <c r="K465" s="43"/>
      <c r="L465" s="47"/>
      <c r="M465" s="231"/>
      <c r="N465" s="232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141</v>
      </c>
      <c r="AU465" s="20" t="s">
        <v>81</v>
      </c>
    </row>
    <row r="466" s="13" customFormat="1">
      <c r="A466" s="13"/>
      <c r="B466" s="235"/>
      <c r="C466" s="236"/>
      <c r="D466" s="228" t="s">
        <v>143</v>
      </c>
      <c r="E466" s="237" t="s">
        <v>28</v>
      </c>
      <c r="F466" s="238" t="s">
        <v>164</v>
      </c>
      <c r="G466" s="236"/>
      <c r="H466" s="239">
        <v>5</v>
      </c>
      <c r="I466" s="240"/>
      <c r="J466" s="236"/>
      <c r="K466" s="236"/>
      <c r="L466" s="241"/>
      <c r="M466" s="242"/>
      <c r="N466" s="243"/>
      <c r="O466" s="243"/>
      <c r="P466" s="243"/>
      <c r="Q466" s="243"/>
      <c r="R466" s="243"/>
      <c r="S466" s="243"/>
      <c r="T466" s="24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5" t="s">
        <v>143</v>
      </c>
      <c r="AU466" s="245" t="s">
        <v>81</v>
      </c>
      <c r="AV466" s="13" t="s">
        <v>81</v>
      </c>
      <c r="AW466" s="13" t="s">
        <v>34</v>
      </c>
      <c r="AX466" s="13" t="s">
        <v>79</v>
      </c>
      <c r="AY466" s="245" t="s">
        <v>130</v>
      </c>
    </row>
    <row r="467" s="2" customFormat="1" ht="37.8" customHeight="1">
      <c r="A467" s="41"/>
      <c r="B467" s="42"/>
      <c r="C467" s="215" t="s">
        <v>652</v>
      </c>
      <c r="D467" s="215" t="s">
        <v>132</v>
      </c>
      <c r="E467" s="216" t="s">
        <v>1112</v>
      </c>
      <c r="F467" s="217" t="s">
        <v>1113</v>
      </c>
      <c r="G467" s="218" t="s">
        <v>135</v>
      </c>
      <c r="H467" s="219">
        <v>5</v>
      </c>
      <c r="I467" s="220"/>
      <c r="J467" s="221">
        <f>ROUND(I467*H467,2)</f>
        <v>0</v>
      </c>
      <c r="K467" s="217" t="s">
        <v>136</v>
      </c>
      <c r="L467" s="47"/>
      <c r="M467" s="222" t="s">
        <v>28</v>
      </c>
      <c r="N467" s="223" t="s">
        <v>43</v>
      </c>
      <c r="O467" s="87"/>
      <c r="P467" s="224">
        <f>O467*H467</f>
        <v>0</v>
      </c>
      <c r="Q467" s="224">
        <v>0.62248000000000003</v>
      </c>
      <c r="R467" s="224">
        <f>Q467*H467</f>
        <v>3.1124000000000001</v>
      </c>
      <c r="S467" s="224">
        <v>0.62</v>
      </c>
      <c r="T467" s="225">
        <f>S467*H467</f>
        <v>3.1000000000000001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6" t="s">
        <v>137</v>
      </c>
      <c r="AT467" s="226" t="s">
        <v>132</v>
      </c>
      <c r="AU467" s="226" t="s">
        <v>81</v>
      </c>
      <c r="AY467" s="20" t="s">
        <v>130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20" t="s">
        <v>79</v>
      </c>
      <c r="BK467" s="227">
        <f>ROUND(I467*H467,2)</f>
        <v>0</v>
      </c>
      <c r="BL467" s="20" t="s">
        <v>137</v>
      </c>
      <c r="BM467" s="226" t="s">
        <v>1114</v>
      </c>
    </row>
    <row r="468" s="2" customFormat="1">
      <c r="A468" s="41"/>
      <c r="B468" s="42"/>
      <c r="C468" s="43"/>
      <c r="D468" s="228" t="s">
        <v>139</v>
      </c>
      <c r="E468" s="43"/>
      <c r="F468" s="229" t="s">
        <v>1115</v>
      </c>
      <c r="G468" s="43"/>
      <c r="H468" s="43"/>
      <c r="I468" s="230"/>
      <c r="J468" s="43"/>
      <c r="K468" s="43"/>
      <c r="L468" s="47"/>
      <c r="M468" s="231"/>
      <c r="N468" s="232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139</v>
      </c>
      <c r="AU468" s="20" t="s">
        <v>81</v>
      </c>
    </row>
    <row r="469" s="2" customFormat="1">
      <c r="A469" s="41"/>
      <c r="B469" s="42"/>
      <c r="C469" s="43"/>
      <c r="D469" s="233" t="s">
        <v>141</v>
      </c>
      <c r="E469" s="43"/>
      <c r="F469" s="234" t="s">
        <v>1116</v>
      </c>
      <c r="G469" s="43"/>
      <c r="H469" s="43"/>
      <c r="I469" s="230"/>
      <c r="J469" s="43"/>
      <c r="K469" s="43"/>
      <c r="L469" s="47"/>
      <c r="M469" s="231"/>
      <c r="N469" s="232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141</v>
      </c>
      <c r="AU469" s="20" t="s">
        <v>81</v>
      </c>
    </row>
    <row r="470" s="13" customFormat="1">
      <c r="A470" s="13"/>
      <c r="B470" s="235"/>
      <c r="C470" s="236"/>
      <c r="D470" s="228" t="s">
        <v>143</v>
      </c>
      <c r="E470" s="237" t="s">
        <v>28</v>
      </c>
      <c r="F470" s="238" t="s">
        <v>1117</v>
      </c>
      <c r="G470" s="236"/>
      <c r="H470" s="239">
        <v>5</v>
      </c>
      <c r="I470" s="240"/>
      <c r="J470" s="236"/>
      <c r="K470" s="236"/>
      <c r="L470" s="241"/>
      <c r="M470" s="242"/>
      <c r="N470" s="243"/>
      <c r="O470" s="243"/>
      <c r="P470" s="243"/>
      <c r="Q470" s="243"/>
      <c r="R470" s="243"/>
      <c r="S470" s="243"/>
      <c r="T470" s="24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5" t="s">
        <v>143</v>
      </c>
      <c r="AU470" s="245" t="s">
        <v>81</v>
      </c>
      <c r="AV470" s="13" t="s">
        <v>81</v>
      </c>
      <c r="AW470" s="13" t="s">
        <v>34</v>
      </c>
      <c r="AX470" s="13" t="s">
        <v>79</v>
      </c>
      <c r="AY470" s="245" t="s">
        <v>130</v>
      </c>
    </row>
    <row r="471" s="2" customFormat="1" ht="24.15" customHeight="1">
      <c r="A471" s="41"/>
      <c r="B471" s="42"/>
      <c r="C471" s="215" t="s">
        <v>543</v>
      </c>
      <c r="D471" s="215" t="s">
        <v>132</v>
      </c>
      <c r="E471" s="216" t="s">
        <v>1118</v>
      </c>
      <c r="F471" s="217" t="s">
        <v>1119</v>
      </c>
      <c r="G471" s="218" t="s">
        <v>135</v>
      </c>
      <c r="H471" s="219">
        <v>4</v>
      </c>
      <c r="I471" s="220"/>
      <c r="J471" s="221">
        <f>ROUND(I471*H471,2)</f>
        <v>0</v>
      </c>
      <c r="K471" s="217" t="s">
        <v>136</v>
      </c>
      <c r="L471" s="47"/>
      <c r="M471" s="222" t="s">
        <v>28</v>
      </c>
      <c r="N471" s="223" t="s">
        <v>43</v>
      </c>
      <c r="O471" s="87"/>
      <c r="P471" s="224">
        <f>O471*H471</f>
        <v>0</v>
      </c>
      <c r="Q471" s="224">
        <v>0.21734000000000001</v>
      </c>
      <c r="R471" s="224">
        <f>Q471*H471</f>
        <v>0.86936000000000002</v>
      </c>
      <c r="S471" s="224">
        <v>0</v>
      </c>
      <c r="T471" s="225">
        <f>S471*H471</f>
        <v>0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26" t="s">
        <v>137</v>
      </c>
      <c r="AT471" s="226" t="s">
        <v>132</v>
      </c>
      <c r="AU471" s="226" t="s">
        <v>81</v>
      </c>
      <c r="AY471" s="20" t="s">
        <v>130</v>
      </c>
      <c r="BE471" s="227">
        <f>IF(N471="základní",J471,0)</f>
        <v>0</v>
      </c>
      <c r="BF471" s="227">
        <f>IF(N471="snížená",J471,0)</f>
        <v>0</v>
      </c>
      <c r="BG471" s="227">
        <f>IF(N471="zákl. přenesená",J471,0)</f>
        <v>0</v>
      </c>
      <c r="BH471" s="227">
        <f>IF(N471="sníž. přenesená",J471,0)</f>
        <v>0</v>
      </c>
      <c r="BI471" s="227">
        <f>IF(N471="nulová",J471,0)</f>
        <v>0</v>
      </c>
      <c r="BJ471" s="20" t="s">
        <v>79</v>
      </c>
      <c r="BK471" s="227">
        <f>ROUND(I471*H471,2)</f>
        <v>0</v>
      </c>
      <c r="BL471" s="20" t="s">
        <v>137</v>
      </c>
      <c r="BM471" s="226" t="s">
        <v>1120</v>
      </c>
    </row>
    <row r="472" s="2" customFormat="1">
      <c r="A472" s="41"/>
      <c r="B472" s="42"/>
      <c r="C472" s="43"/>
      <c r="D472" s="228" t="s">
        <v>139</v>
      </c>
      <c r="E472" s="43"/>
      <c r="F472" s="229" t="s">
        <v>1119</v>
      </c>
      <c r="G472" s="43"/>
      <c r="H472" s="43"/>
      <c r="I472" s="230"/>
      <c r="J472" s="43"/>
      <c r="K472" s="43"/>
      <c r="L472" s="47"/>
      <c r="M472" s="231"/>
      <c r="N472" s="232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139</v>
      </c>
      <c r="AU472" s="20" t="s">
        <v>81</v>
      </c>
    </row>
    <row r="473" s="2" customFormat="1">
      <c r="A473" s="41"/>
      <c r="B473" s="42"/>
      <c r="C473" s="43"/>
      <c r="D473" s="233" t="s">
        <v>141</v>
      </c>
      <c r="E473" s="43"/>
      <c r="F473" s="234" t="s">
        <v>1121</v>
      </c>
      <c r="G473" s="43"/>
      <c r="H473" s="43"/>
      <c r="I473" s="230"/>
      <c r="J473" s="43"/>
      <c r="K473" s="43"/>
      <c r="L473" s="47"/>
      <c r="M473" s="231"/>
      <c r="N473" s="232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141</v>
      </c>
      <c r="AU473" s="20" t="s">
        <v>81</v>
      </c>
    </row>
    <row r="474" s="13" customFormat="1">
      <c r="A474" s="13"/>
      <c r="B474" s="235"/>
      <c r="C474" s="236"/>
      <c r="D474" s="228" t="s">
        <v>143</v>
      </c>
      <c r="E474" s="237" t="s">
        <v>28</v>
      </c>
      <c r="F474" s="238" t="s">
        <v>137</v>
      </c>
      <c r="G474" s="236"/>
      <c r="H474" s="239">
        <v>4</v>
      </c>
      <c r="I474" s="240"/>
      <c r="J474" s="236"/>
      <c r="K474" s="236"/>
      <c r="L474" s="241"/>
      <c r="M474" s="242"/>
      <c r="N474" s="243"/>
      <c r="O474" s="243"/>
      <c r="P474" s="243"/>
      <c r="Q474" s="243"/>
      <c r="R474" s="243"/>
      <c r="S474" s="243"/>
      <c r="T474" s="24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5" t="s">
        <v>143</v>
      </c>
      <c r="AU474" s="245" t="s">
        <v>81</v>
      </c>
      <c r="AV474" s="13" t="s">
        <v>81</v>
      </c>
      <c r="AW474" s="13" t="s">
        <v>34</v>
      </c>
      <c r="AX474" s="13" t="s">
        <v>79</v>
      </c>
      <c r="AY474" s="245" t="s">
        <v>130</v>
      </c>
    </row>
    <row r="475" s="2" customFormat="1" ht="24.15" customHeight="1">
      <c r="A475" s="41"/>
      <c r="B475" s="42"/>
      <c r="C475" s="279" t="s">
        <v>664</v>
      </c>
      <c r="D475" s="279" t="s">
        <v>326</v>
      </c>
      <c r="E475" s="280" t="s">
        <v>1122</v>
      </c>
      <c r="F475" s="281" t="s">
        <v>1123</v>
      </c>
      <c r="G475" s="282" t="s">
        <v>135</v>
      </c>
      <c r="H475" s="283">
        <v>1</v>
      </c>
      <c r="I475" s="284"/>
      <c r="J475" s="285">
        <f>ROUND(I475*H475,2)</f>
        <v>0</v>
      </c>
      <c r="K475" s="281" t="s">
        <v>136</v>
      </c>
      <c r="L475" s="286"/>
      <c r="M475" s="287" t="s">
        <v>28</v>
      </c>
      <c r="N475" s="288" t="s">
        <v>43</v>
      </c>
      <c r="O475" s="87"/>
      <c r="P475" s="224">
        <f>O475*H475</f>
        <v>0</v>
      </c>
      <c r="Q475" s="224">
        <v>0.0040000000000000001</v>
      </c>
      <c r="R475" s="224">
        <f>Q475*H475</f>
        <v>0.0040000000000000001</v>
      </c>
      <c r="S475" s="224">
        <v>0</v>
      </c>
      <c r="T475" s="225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6" t="s">
        <v>186</v>
      </c>
      <c r="AT475" s="226" t="s">
        <v>326</v>
      </c>
      <c r="AU475" s="226" t="s">
        <v>81</v>
      </c>
      <c r="AY475" s="20" t="s">
        <v>130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20" t="s">
        <v>79</v>
      </c>
      <c r="BK475" s="227">
        <f>ROUND(I475*H475,2)</f>
        <v>0</v>
      </c>
      <c r="BL475" s="20" t="s">
        <v>137</v>
      </c>
      <c r="BM475" s="226" t="s">
        <v>1124</v>
      </c>
    </row>
    <row r="476" s="2" customFormat="1">
      <c r="A476" s="41"/>
      <c r="B476" s="42"/>
      <c r="C476" s="43"/>
      <c r="D476" s="228" t="s">
        <v>139</v>
      </c>
      <c r="E476" s="43"/>
      <c r="F476" s="229" t="s">
        <v>1123</v>
      </c>
      <c r="G476" s="43"/>
      <c r="H476" s="43"/>
      <c r="I476" s="230"/>
      <c r="J476" s="43"/>
      <c r="K476" s="43"/>
      <c r="L476" s="47"/>
      <c r="M476" s="231"/>
      <c r="N476" s="232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139</v>
      </c>
      <c r="AU476" s="20" t="s">
        <v>81</v>
      </c>
    </row>
    <row r="477" s="13" customFormat="1">
      <c r="A477" s="13"/>
      <c r="B477" s="235"/>
      <c r="C477" s="236"/>
      <c r="D477" s="228" t="s">
        <v>143</v>
      </c>
      <c r="E477" s="237" t="s">
        <v>28</v>
      </c>
      <c r="F477" s="238" t="s">
        <v>79</v>
      </c>
      <c r="G477" s="236"/>
      <c r="H477" s="239">
        <v>1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5" t="s">
        <v>143</v>
      </c>
      <c r="AU477" s="245" t="s">
        <v>81</v>
      </c>
      <c r="AV477" s="13" t="s">
        <v>81</v>
      </c>
      <c r="AW477" s="13" t="s">
        <v>34</v>
      </c>
      <c r="AX477" s="13" t="s">
        <v>72</v>
      </c>
      <c r="AY477" s="245" t="s">
        <v>130</v>
      </c>
    </row>
    <row r="478" s="14" customFormat="1">
      <c r="A478" s="14"/>
      <c r="B478" s="246"/>
      <c r="C478" s="247"/>
      <c r="D478" s="228" t="s">
        <v>143</v>
      </c>
      <c r="E478" s="248" t="s">
        <v>28</v>
      </c>
      <c r="F478" s="249" t="s">
        <v>172</v>
      </c>
      <c r="G478" s="247"/>
      <c r="H478" s="250">
        <v>1</v>
      </c>
      <c r="I478" s="251"/>
      <c r="J478" s="247"/>
      <c r="K478" s="247"/>
      <c r="L478" s="252"/>
      <c r="M478" s="253"/>
      <c r="N478" s="254"/>
      <c r="O478" s="254"/>
      <c r="P478" s="254"/>
      <c r="Q478" s="254"/>
      <c r="R478" s="254"/>
      <c r="S478" s="254"/>
      <c r="T478" s="25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6" t="s">
        <v>143</v>
      </c>
      <c r="AU478" s="256" t="s">
        <v>81</v>
      </c>
      <c r="AV478" s="14" t="s">
        <v>137</v>
      </c>
      <c r="AW478" s="14" t="s">
        <v>34</v>
      </c>
      <c r="AX478" s="14" t="s">
        <v>79</v>
      </c>
      <c r="AY478" s="256" t="s">
        <v>130</v>
      </c>
    </row>
    <row r="479" s="2" customFormat="1" ht="24.15" customHeight="1">
      <c r="A479" s="41"/>
      <c r="B479" s="42"/>
      <c r="C479" s="279" t="s">
        <v>554</v>
      </c>
      <c r="D479" s="279" t="s">
        <v>326</v>
      </c>
      <c r="E479" s="280" t="s">
        <v>1125</v>
      </c>
      <c r="F479" s="281" t="s">
        <v>1126</v>
      </c>
      <c r="G479" s="282" t="s">
        <v>135</v>
      </c>
      <c r="H479" s="283">
        <v>3</v>
      </c>
      <c r="I479" s="284"/>
      <c r="J479" s="285">
        <f>ROUND(I479*H479,2)</f>
        <v>0</v>
      </c>
      <c r="K479" s="281" t="s">
        <v>136</v>
      </c>
      <c r="L479" s="286"/>
      <c r="M479" s="287" t="s">
        <v>28</v>
      </c>
      <c r="N479" s="288" t="s">
        <v>43</v>
      </c>
      <c r="O479" s="87"/>
      <c r="P479" s="224">
        <f>O479*H479</f>
        <v>0</v>
      </c>
      <c r="Q479" s="224">
        <v>0.0060000000000000001</v>
      </c>
      <c r="R479" s="224">
        <f>Q479*H479</f>
        <v>0.018000000000000002</v>
      </c>
      <c r="S479" s="224">
        <v>0</v>
      </c>
      <c r="T479" s="225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26" t="s">
        <v>186</v>
      </c>
      <c r="AT479" s="226" t="s">
        <v>326</v>
      </c>
      <c r="AU479" s="226" t="s">
        <v>81</v>
      </c>
      <c r="AY479" s="20" t="s">
        <v>130</v>
      </c>
      <c r="BE479" s="227">
        <f>IF(N479="základní",J479,0)</f>
        <v>0</v>
      </c>
      <c r="BF479" s="227">
        <f>IF(N479="snížená",J479,0)</f>
        <v>0</v>
      </c>
      <c r="BG479" s="227">
        <f>IF(N479="zákl. přenesená",J479,0)</f>
        <v>0</v>
      </c>
      <c r="BH479" s="227">
        <f>IF(N479="sníž. přenesená",J479,0)</f>
        <v>0</v>
      </c>
      <c r="BI479" s="227">
        <f>IF(N479="nulová",J479,0)</f>
        <v>0</v>
      </c>
      <c r="BJ479" s="20" t="s">
        <v>79</v>
      </c>
      <c r="BK479" s="227">
        <f>ROUND(I479*H479,2)</f>
        <v>0</v>
      </c>
      <c r="BL479" s="20" t="s">
        <v>137</v>
      </c>
      <c r="BM479" s="226" t="s">
        <v>1127</v>
      </c>
    </row>
    <row r="480" s="2" customFormat="1">
      <c r="A480" s="41"/>
      <c r="B480" s="42"/>
      <c r="C480" s="43"/>
      <c r="D480" s="228" t="s">
        <v>139</v>
      </c>
      <c r="E480" s="43"/>
      <c r="F480" s="229" t="s">
        <v>1126</v>
      </c>
      <c r="G480" s="43"/>
      <c r="H480" s="43"/>
      <c r="I480" s="230"/>
      <c r="J480" s="43"/>
      <c r="K480" s="43"/>
      <c r="L480" s="47"/>
      <c r="M480" s="231"/>
      <c r="N480" s="232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139</v>
      </c>
      <c r="AU480" s="20" t="s">
        <v>81</v>
      </c>
    </row>
    <row r="481" s="13" customFormat="1">
      <c r="A481" s="13"/>
      <c r="B481" s="235"/>
      <c r="C481" s="236"/>
      <c r="D481" s="228" t="s">
        <v>143</v>
      </c>
      <c r="E481" s="237" t="s">
        <v>28</v>
      </c>
      <c r="F481" s="238" t="s">
        <v>149</v>
      </c>
      <c r="G481" s="236"/>
      <c r="H481" s="239">
        <v>3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5" t="s">
        <v>143</v>
      </c>
      <c r="AU481" s="245" t="s">
        <v>81</v>
      </c>
      <c r="AV481" s="13" t="s">
        <v>81</v>
      </c>
      <c r="AW481" s="13" t="s">
        <v>34</v>
      </c>
      <c r="AX481" s="13" t="s">
        <v>79</v>
      </c>
      <c r="AY481" s="245" t="s">
        <v>130</v>
      </c>
    </row>
    <row r="482" s="2" customFormat="1" ht="16.5" customHeight="1">
      <c r="A482" s="41"/>
      <c r="B482" s="42"/>
      <c r="C482" s="279" t="s">
        <v>678</v>
      </c>
      <c r="D482" s="279" t="s">
        <v>326</v>
      </c>
      <c r="E482" s="280" t="s">
        <v>1128</v>
      </c>
      <c r="F482" s="281" t="s">
        <v>1129</v>
      </c>
      <c r="G482" s="282" t="s">
        <v>135</v>
      </c>
      <c r="H482" s="283">
        <v>4</v>
      </c>
      <c r="I482" s="284"/>
      <c r="J482" s="285">
        <f>ROUND(I482*H482,2)</f>
        <v>0</v>
      </c>
      <c r="K482" s="281" t="s">
        <v>136</v>
      </c>
      <c r="L482" s="286"/>
      <c r="M482" s="287" t="s">
        <v>28</v>
      </c>
      <c r="N482" s="288" t="s">
        <v>43</v>
      </c>
      <c r="O482" s="87"/>
      <c r="P482" s="224">
        <f>O482*H482</f>
        <v>0</v>
      </c>
      <c r="Q482" s="224">
        <v>0.050599999999999999</v>
      </c>
      <c r="R482" s="224">
        <f>Q482*H482</f>
        <v>0.2024</v>
      </c>
      <c r="S482" s="224">
        <v>0</v>
      </c>
      <c r="T482" s="225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26" t="s">
        <v>186</v>
      </c>
      <c r="AT482" s="226" t="s">
        <v>326</v>
      </c>
      <c r="AU482" s="226" t="s">
        <v>81</v>
      </c>
      <c r="AY482" s="20" t="s">
        <v>130</v>
      </c>
      <c r="BE482" s="227">
        <f>IF(N482="základní",J482,0)</f>
        <v>0</v>
      </c>
      <c r="BF482" s="227">
        <f>IF(N482="snížená",J482,0)</f>
        <v>0</v>
      </c>
      <c r="BG482" s="227">
        <f>IF(N482="zákl. přenesená",J482,0)</f>
        <v>0</v>
      </c>
      <c r="BH482" s="227">
        <f>IF(N482="sníž. přenesená",J482,0)</f>
        <v>0</v>
      </c>
      <c r="BI482" s="227">
        <f>IF(N482="nulová",J482,0)</f>
        <v>0</v>
      </c>
      <c r="BJ482" s="20" t="s">
        <v>79</v>
      </c>
      <c r="BK482" s="227">
        <f>ROUND(I482*H482,2)</f>
        <v>0</v>
      </c>
      <c r="BL482" s="20" t="s">
        <v>137</v>
      </c>
      <c r="BM482" s="226" t="s">
        <v>1130</v>
      </c>
    </row>
    <row r="483" s="2" customFormat="1">
      <c r="A483" s="41"/>
      <c r="B483" s="42"/>
      <c r="C483" s="43"/>
      <c r="D483" s="228" t="s">
        <v>139</v>
      </c>
      <c r="E483" s="43"/>
      <c r="F483" s="229" t="s">
        <v>1129</v>
      </c>
      <c r="G483" s="43"/>
      <c r="H483" s="43"/>
      <c r="I483" s="230"/>
      <c r="J483" s="43"/>
      <c r="K483" s="43"/>
      <c r="L483" s="47"/>
      <c r="M483" s="231"/>
      <c r="N483" s="232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139</v>
      </c>
      <c r="AU483" s="20" t="s">
        <v>81</v>
      </c>
    </row>
    <row r="484" s="13" customFormat="1">
      <c r="A484" s="13"/>
      <c r="B484" s="235"/>
      <c r="C484" s="236"/>
      <c r="D484" s="228" t="s">
        <v>143</v>
      </c>
      <c r="E484" s="237" t="s">
        <v>28</v>
      </c>
      <c r="F484" s="238" t="s">
        <v>137</v>
      </c>
      <c r="G484" s="236"/>
      <c r="H484" s="239">
        <v>4</v>
      </c>
      <c r="I484" s="240"/>
      <c r="J484" s="236"/>
      <c r="K484" s="236"/>
      <c r="L484" s="241"/>
      <c r="M484" s="242"/>
      <c r="N484" s="243"/>
      <c r="O484" s="243"/>
      <c r="P484" s="243"/>
      <c r="Q484" s="243"/>
      <c r="R484" s="243"/>
      <c r="S484" s="243"/>
      <c r="T484" s="24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5" t="s">
        <v>143</v>
      </c>
      <c r="AU484" s="245" t="s">
        <v>81</v>
      </c>
      <c r="AV484" s="13" t="s">
        <v>81</v>
      </c>
      <c r="AW484" s="13" t="s">
        <v>34</v>
      </c>
      <c r="AX484" s="13" t="s">
        <v>79</v>
      </c>
      <c r="AY484" s="245" t="s">
        <v>130</v>
      </c>
    </row>
    <row r="485" s="2" customFormat="1" ht="33" customHeight="1">
      <c r="A485" s="41"/>
      <c r="B485" s="42"/>
      <c r="C485" s="215" t="s">
        <v>562</v>
      </c>
      <c r="D485" s="215" t="s">
        <v>132</v>
      </c>
      <c r="E485" s="216" t="s">
        <v>1131</v>
      </c>
      <c r="F485" s="217" t="s">
        <v>1132</v>
      </c>
      <c r="G485" s="218" t="s">
        <v>197</v>
      </c>
      <c r="H485" s="219">
        <v>0.59299999999999997</v>
      </c>
      <c r="I485" s="220"/>
      <c r="J485" s="221">
        <f>ROUND(I485*H485,2)</f>
        <v>0</v>
      </c>
      <c r="K485" s="217" t="s">
        <v>136</v>
      </c>
      <c r="L485" s="47"/>
      <c r="M485" s="222" t="s">
        <v>28</v>
      </c>
      <c r="N485" s="223" t="s">
        <v>43</v>
      </c>
      <c r="O485" s="87"/>
      <c r="P485" s="224">
        <f>O485*H485</f>
        <v>0</v>
      </c>
      <c r="Q485" s="224">
        <v>0</v>
      </c>
      <c r="R485" s="224">
        <f>Q485*H485</f>
        <v>0</v>
      </c>
      <c r="S485" s="224">
        <v>0</v>
      </c>
      <c r="T485" s="225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26" t="s">
        <v>137</v>
      </c>
      <c r="AT485" s="226" t="s">
        <v>132</v>
      </c>
      <c r="AU485" s="226" t="s">
        <v>81</v>
      </c>
      <c r="AY485" s="20" t="s">
        <v>130</v>
      </c>
      <c r="BE485" s="227">
        <f>IF(N485="základní",J485,0)</f>
        <v>0</v>
      </c>
      <c r="BF485" s="227">
        <f>IF(N485="snížená",J485,0)</f>
        <v>0</v>
      </c>
      <c r="BG485" s="227">
        <f>IF(N485="zákl. přenesená",J485,0)</f>
        <v>0</v>
      </c>
      <c r="BH485" s="227">
        <f>IF(N485="sníž. přenesená",J485,0)</f>
        <v>0</v>
      </c>
      <c r="BI485" s="227">
        <f>IF(N485="nulová",J485,0)</f>
        <v>0</v>
      </c>
      <c r="BJ485" s="20" t="s">
        <v>79</v>
      </c>
      <c r="BK485" s="227">
        <f>ROUND(I485*H485,2)</f>
        <v>0</v>
      </c>
      <c r="BL485" s="20" t="s">
        <v>137</v>
      </c>
      <c r="BM485" s="226" t="s">
        <v>1133</v>
      </c>
    </row>
    <row r="486" s="2" customFormat="1">
      <c r="A486" s="41"/>
      <c r="B486" s="42"/>
      <c r="C486" s="43"/>
      <c r="D486" s="228" t="s">
        <v>139</v>
      </c>
      <c r="E486" s="43"/>
      <c r="F486" s="229" t="s">
        <v>1134</v>
      </c>
      <c r="G486" s="43"/>
      <c r="H486" s="43"/>
      <c r="I486" s="230"/>
      <c r="J486" s="43"/>
      <c r="K486" s="43"/>
      <c r="L486" s="47"/>
      <c r="M486" s="231"/>
      <c r="N486" s="232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139</v>
      </c>
      <c r="AU486" s="20" t="s">
        <v>81</v>
      </c>
    </row>
    <row r="487" s="2" customFormat="1">
      <c r="A487" s="41"/>
      <c r="B487" s="42"/>
      <c r="C487" s="43"/>
      <c r="D487" s="233" t="s">
        <v>141</v>
      </c>
      <c r="E487" s="43"/>
      <c r="F487" s="234" t="s">
        <v>1135</v>
      </c>
      <c r="G487" s="43"/>
      <c r="H487" s="43"/>
      <c r="I487" s="230"/>
      <c r="J487" s="43"/>
      <c r="K487" s="43"/>
      <c r="L487" s="47"/>
      <c r="M487" s="231"/>
      <c r="N487" s="232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141</v>
      </c>
      <c r="AU487" s="20" t="s">
        <v>81</v>
      </c>
    </row>
    <row r="488" s="2" customFormat="1">
      <c r="A488" s="41"/>
      <c r="B488" s="42"/>
      <c r="C488" s="43"/>
      <c r="D488" s="228" t="s">
        <v>220</v>
      </c>
      <c r="E488" s="43"/>
      <c r="F488" s="257" t="s">
        <v>1136</v>
      </c>
      <c r="G488" s="43"/>
      <c r="H488" s="43"/>
      <c r="I488" s="230"/>
      <c r="J488" s="43"/>
      <c r="K488" s="43"/>
      <c r="L488" s="47"/>
      <c r="M488" s="231"/>
      <c r="N488" s="232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220</v>
      </c>
      <c r="AU488" s="20" t="s">
        <v>81</v>
      </c>
    </row>
    <row r="489" s="13" customFormat="1">
      <c r="A489" s="13"/>
      <c r="B489" s="235"/>
      <c r="C489" s="236"/>
      <c r="D489" s="228" t="s">
        <v>143</v>
      </c>
      <c r="E489" s="237" t="s">
        <v>28</v>
      </c>
      <c r="F489" s="238" t="s">
        <v>1137</v>
      </c>
      <c r="G489" s="236"/>
      <c r="H489" s="239">
        <v>0.48699999999999999</v>
      </c>
      <c r="I489" s="240"/>
      <c r="J489" s="236"/>
      <c r="K489" s="236"/>
      <c r="L489" s="241"/>
      <c r="M489" s="242"/>
      <c r="N489" s="243"/>
      <c r="O489" s="243"/>
      <c r="P489" s="243"/>
      <c r="Q489" s="243"/>
      <c r="R489" s="243"/>
      <c r="S489" s="243"/>
      <c r="T489" s="24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5" t="s">
        <v>143</v>
      </c>
      <c r="AU489" s="245" t="s">
        <v>81</v>
      </c>
      <c r="AV489" s="13" t="s">
        <v>81</v>
      </c>
      <c r="AW489" s="13" t="s">
        <v>34</v>
      </c>
      <c r="AX489" s="13" t="s">
        <v>72</v>
      </c>
      <c r="AY489" s="245" t="s">
        <v>130</v>
      </c>
    </row>
    <row r="490" s="13" customFormat="1">
      <c r="A490" s="13"/>
      <c r="B490" s="235"/>
      <c r="C490" s="236"/>
      <c r="D490" s="228" t="s">
        <v>143</v>
      </c>
      <c r="E490" s="237" t="s">
        <v>28</v>
      </c>
      <c r="F490" s="238" t="s">
        <v>1138</v>
      </c>
      <c r="G490" s="236"/>
      <c r="H490" s="239">
        <v>0.106</v>
      </c>
      <c r="I490" s="240"/>
      <c r="J490" s="236"/>
      <c r="K490" s="236"/>
      <c r="L490" s="241"/>
      <c r="M490" s="242"/>
      <c r="N490" s="243"/>
      <c r="O490" s="243"/>
      <c r="P490" s="243"/>
      <c r="Q490" s="243"/>
      <c r="R490" s="243"/>
      <c r="S490" s="243"/>
      <c r="T490" s="24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5" t="s">
        <v>143</v>
      </c>
      <c r="AU490" s="245" t="s">
        <v>81</v>
      </c>
      <c r="AV490" s="13" t="s">
        <v>81</v>
      </c>
      <c r="AW490" s="13" t="s">
        <v>34</v>
      </c>
      <c r="AX490" s="13" t="s">
        <v>72</v>
      </c>
      <c r="AY490" s="245" t="s">
        <v>130</v>
      </c>
    </row>
    <row r="491" s="14" customFormat="1">
      <c r="A491" s="14"/>
      <c r="B491" s="246"/>
      <c r="C491" s="247"/>
      <c r="D491" s="228" t="s">
        <v>143</v>
      </c>
      <c r="E491" s="248" t="s">
        <v>28</v>
      </c>
      <c r="F491" s="249" t="s">
        <v>283</v>
      </c>
      <c r="G491" s="247"/>
      <c r="H491" s="250">
        <v>0.59299999999999997</v>
      </c>
      <c r="I491" s="251"/>
      <c r="J491" s="247"/>
      <c r="K491" s="247"/>
      <c r="L491" s="252"/>
      <c r="M491" s="253"/>
      <c r="N491" s="254"/>
      <c r="O491" s="254"/>
      <c r="P491" s="254"/>
      <c r="Q491" s="254"/>
      <c r="R491" s="254"/>
      <c r="S491" s="254"/>
      <c r="T491" s="255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6" t="s">
        <v>143</v>
      </c>
      <c r="AU491" s="256" t="s">
        <v>81</v>
      </c>
      <c r="AV491" s="14" t="s">
        <v>137</v>
      </c>
      <c r="AW491" s="14" t="s">
        <v>34</v>
      </c>
      <c r="AX491" s="14" t="s">
        <v>79</v>
      </c>
      <c r="AY491" s="256" t="s">
        <v>130</v>
      </c>
    </row>
    <row r="492" s="2" customFormat="1" ht="24.15" customHeight="1">
      <c r="A492" s="41"/>
      <c r="B492" s="42"/>
      <c r="C492" s="215" t="s">
        <v>1139</v>
      </c>
      <c r="D492" s="215" t="s">
        <v>132</v>
      </c>
      <c r="E492" s="216" t="s">
        <v>599</v>
      </c>
      <c r="F492" s="217" t="s">
        <v>600</v>
      </c>
      <c r="G492" s="218" t="s">
        <v>167</v>
      </c>
      <c r="H492" s="219">
        <v>174.19999999999999</v>
      </c>
      <c r="I492" s="220"/>
      <c r="J492" s="221">
        <f>ROUND(I492*H492,2)</f>
        <v>0</v>
      </c>
      <c r="K492" s="217" t="s">
        <v>136</v>
      </c>
      <c r="L492" s="47"/>
      <c r="M492" s="222" t="s">
        <v>28</v>
      </c>
      <c r="N492" s="223" t="s">
        <v>43</v>
      </c>
      <c r="O492" s="87"/>
      <c r="P492" s="224">
        <f>O492*H492</f>
        <v>0</v>
      </c>
      <c r="Q492" s="224">
        <v>0.00012999999999999999</v>
      </c>
      <c r="R492" s="224">
        <f>Q492*H492</f>
        <v>0.022645999999999996</v>
      </c>
      <c r="S492" s="224">
        <v>0</v>
      </c>
      <c r="T492" s="225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26" t="s">
        <v>137</v>
      </c>
      <c r="AT492" s="226" t="s">
        <v>132</v>
      </c>
      <c r="AU492" s="226" t="s">
        <v>81</v>
      </c>
      <c r="AY492" s="20" t="s">
        <v>130</v>
      </c>
      <c r="BE492" s="227">
        <f>IF(N492="základní",J492,0)</f>
        <v>0</v>
      </c>
      <c r="BF492" s="227">
        <f>IF(N492="snížená",J492,0)</f>
        <v>0</v>
      </c>
      <c r="BG492" s="227">
        <f>IF(N492="zákl. přenesená",J492,0)</f>
        <v>0</v>
      </c>
      <c r="BH492" s="227">
        <f>IF(N492="sníž. přenesená",J492,0)</f>
        <v>0</v>
      </c>
      <c r="BI492" s="227">
        <f>IF(N492="nulová",J492,0)</f>
        <v>0</v>
      </c>
      <c r="BJ492" s="20" t="s">
        <v>79</v>
      </c>
      <c r="BK492" s="227">
        <f>ROUND(I492*H492,2)</f>
        <v>0</v>
      </c>
      <c r="BL492" s="20" t="s">
        <v>137</v>
      </c>
      <c r="BM492" s="226" t="s">
        <v>1140</v>
      </c>
    </row>
    <row r="493" s="2" customFormat="1">
      <c r="A493" s="41"/>
      <c r="B493" s="42"/>
      <c r="C493" s="43"/>
      <c r="D493" s="228" t="s">
        <v>139</v>
      </c>
      <c r="E493" s="43"/>
      <c r="F493" s="229" t="s">
        <v>602</v>
      </c>
      <c r="G493" s="43"/>
      <c r="H493" s="43"/>
      <c r="I493" s="230"/>
      <c r="J493" s="43"/>
      <c r="K493" s="43"/>
      <c r="L493" s="47"/>
      <c r="M493" s="231"/>
      <c r="N493" s="232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139</v>
      </c>
      <c r="AU493" s="20" t="s">
        <v>81</v>
      </c>
    </row>
    <row r="494" s="2" customFormat="1">
      <c r="A494" s="41"/>
      <c r="B494" s="42"/>
      <c r="C494" s="43"/>
      <c r="D494" s="233" t="s">
        <v>141</v>
      </c>
      <c r="E494" s="43"/>
      <c r="F494" s="234" t="s">
        <v>603</v>
      </c>
      <c r="G494" s="43"/>
      <c r="H494" s="43"/>
      <c r="I494" s="230"/>
      <c r="J494" s="43"/>
      <c r="K494" s="43"/>
      <c r="L494" s="47"/>
      <c r="M494" s="231"/>
      <c r="N494" s="232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141</v>
      </c>
      <c r="AU494" s="20" t="s">
        <v>81</v>
      </c>
    </row>
    <row r="495" s="13" customFormat="1">
      <c r="A495" s="13"/>
      <c r="B495" s="235"/>
      <c r="C495" s="236"/>
      <c r="D495" s="228" t="s">
        <v>143</v>
      </c>
      <c r="E495" s="237" t="s">
        <v>28</v>
      </c>
      <c r="F495" s="238" t="s">
        <v>964</v>
      </c>
      <c r="G495" s="236"/>
      <c r="H495" s="239">
        <v>174.19999999999999</v>
      </c>
      <c r="I495" s="240"/>
      <c r="J495" s="236"/>
      <c r="K495" s="236"/>
      <c r="L495" s="241"/>
      <c r="M495" s="242"/>
      <c r="N495" s="243"/>
      <c r="O495" s="243"/>
      <c r="P495" s="243"/>
      <c r="Q495" s="243"/>
      <c r="R495" s="243"/>
      <c r="S495" s="243"/>
      <c r="T495" s="24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5" t="s">
        <v>143</v>
      </c>
      <c r="AU495" s="245" t="s">
        <v>81</v>
      </c>
      <c r="AV495" s="13" t="s">
        <v>81</v>
      </c>
      <c r="AW495" s="13" t="s">
        <v>34</v>
      </c>
      <c r="AX495" s="13" t="s">
        <v>72</v>
      </c>
      <c r="AY495" s="245" t="s">
        <v>130</v>
      </c>
    </row>
    <row r="496" s="14" customFormat="1">
      <c r="A496" s="14"/>
      <c r="B496" s="246"/>
      <c r="C496" s="247"/>
      <c r="D496" s="228" t="s">
        <v>143</v>
      </c>
      <c r="E496" s="248" t="s">
        <v>28</v>
      </c>
      <c r="F496" s="249" t="s">
        <v>172</v>
      </c>
      <c r="G496" s="247"/>
      <c r="H496" s="250">
        <v>174.19999999999999</v>
      </c>
      <c r="I496" s="251"/>
      <c r="J496" s="247"/>
      <c r="K496" s="247"/>
      <c r="L496" s="252"/>
      <c r="M496" s="253"/>
      <c r="N496" s="254"/>
      <c r="O496" s="254"/>
      <c r="P496" s="254"/>
      <c r="Q496" s="254"/>
      <c r="R496" s="254"/>
      <c r="S496" s="254"/>
      <c r="T496" s="255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6" t="s">
        <v>143</v>
      </c>
      <c r="AU496" s="256" t="s">
        <v>81</v>
      </c>
      <c r="AV496" s="14" t="s">
        <v>137</v>
      </c>
      <c r="AW496" s="14" t="s">
        <v>34</v>
      </c>
      <c r="AX496" s="14" t="s">
        <v>79</v>
      </c>
      <c r="AY496" s="256" t="s">
        <v>130</v>
      </c>
    </row>
    <row r="497" s="2" customFormat="1" ht="24.15" customHeight="1">
      <c r="A497" s="41"/>
      <c r="B497" s="42"/>
      <c r="C497" s="215" t="s">
        <v>566</v>
      </c>
      <c r="D497" s="215" t="s">
        <v>132</v>
      </c>
      <c r="E497" s="216" t="s">
        <v>1141</v>
      </c>
      <c r="F497" s="217" t="s">
        <v>1142</v>
      </c>
      <c r="G497" s="218" t="s">
        <v>135</v>
      </c>
      <c r="H497" s="219">
        <v>12</v>
      </c>
      <c r="I497" s="220"/>
      <c r="J497" s="221">
        <f>ROUND(I497*H497,2)</f>
        <v>0</v>
      </c>
      <c r="K497" s="217" t="s">
        <v>28</v>
      </c>
      <c r="L497" s="47"/>
      <c r="M497" s="222" t="s">
        <v>28</v>
      </c>
      <c r="N497" s="223" t="s">
        <v>43</v>
      </c>
      <c r="O497" s="87"/>
      <c r="P497" s="224">
        <f>O497*H497</f>
        <v>0</v>
      </c>
      <c r="Q497" s="224">
        <v>0</v>
      </c>
      <c r="R497" s="224">
        <f>Q497*H497</f>
        <v>0</v>
      </c>
      <c r="S497" s="224">
        <v>0</v>
      </c>
      <c r="T497" s="225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26" t="s">
        <v>137</v>
      </c>
      <c r="AT497" s="226" t="s">
        <v>132</v>
      </c>
      <c r="AU497" s="226" t="s">
        <v>81</v>
      </c>
      <c r="AY497" s="20" t="s">
        <v>130</v>
      </c>
      <c r="BE497" s="227">
        <f>IF(N497="základní",J497,0)</f>
        <v>0</v>
      </c>
      <c r="BF497" s="227">
        <f>IF(N497="snížená",J497,0)</f>
        <v>0</v>
      </c>
      <c r="BG497" s="227">
        <f>IF(N497="zákl. přenesená",J497,0)</f>
        <v>0</v>
      </c>
      <c r="BH497" s="227">
        <f>IF(N497="sníž. přenesená",J497,0)</f>
        <v>0</v>
      </c>
      <c r="BI497" s="227">
        <f>IF(N497="nulová",J497,0)</f>
        <v>0</v>
      </c>
      <c r="BJ497" s="20" t="s">
        <v>79</v>
      </c>
      <c r="BK497" s="227">
        <f>ROUND(I497*H497,2)</f>
        <v>0</v>
      </c>
      <c r="BL497" s="20" t="s">
        <v>137</v>
      </c>
      <c r="BM497" s="226" t="s">
        <v>1143</v>
      </c>
    </row>
    <row r="498" s="2" customFormat="1">
      <c r="A498" s="41"/>
      <c r="B498" s="42"/>
      <c r="C498" s="43"/>
      <c r="D498" s="228" t="s">
        <v>139</v>
      </c>
      <c r="E498" s="43"/>
      <c r="F498" s="229" t="s">
        <v>1144</v>
      </c>
      <c r="G498" s="43"/>
      <c r="H498" s="43"/>
      <c r="I498" s="230"/>
      <c r="J498" s="43"/>
      <c r="K498" s="43"/>
      <c r="L498" s="47"/>
      <c r="M498" s="231"/>
      <c r="N498" s="232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139</v>
      </c>
      <c r="AU498" s="20" t="s">
        <v>81</v>
      </c>
    </row>
    <row r="499" s="13" customFormat="1">
      <c r="A499" s="13"/>
      <c r="B499" s="235"/>
      <c r="C499" s="236"/>
      <c r="D499" s="228" t="s">
        <v>143</v>
      </c>
      <c r="E499" s="237" t="s">
        <v>28</v>
      </c>
      <c r="F499" s="238" t="s">
        <v>8</v>
      </c>
      <c r="G499" s="236"/>
      <c r="H499" s="239">
        <v>12</v>
      </c>
      <c r="I499" s="240"/>
      <c r="J499" s="236"/>
      <c r="K499" s="236"/>
      <c r="L499" s="241"/>
      <c r="M499" s="242"/>
      <c r="N499" s="243"/>
      <c r="O499" s="243"/>
      <c r="P499" s="243"/>
      <c r="Q499" s="243"/>
      <c r="R499" s="243"/>
      <c r="S499" s="243"/>
      <c r="T499" s="24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5" t="s">
        <v>143</v>
      </c>
      <c r="AU499" s="245" t="s">
        <v>81</v>
      </c>
      <c r="AV499" s="13" t="s">
        <v>81</v>
      </c>
      <c r="AW499" s="13" t="s">
        <v>34</v>
      </c>
      <c r="AX499" s="13" t="s">
        <v>72</v>
      </c>
      <c r="AY499" s="245" t="s">
        <v>130</v>
      </c>
    </row>
    <row r="500" s="12" customFormat="1" ht="22.8" customHeight="1">
      <c r="A500" s="12"/>
      <c r="B500" s="199"/>
      <c r="C500" s="200"/>
      <c r="D500" s="201" t="s">
        <v>71</v>
      </c>
      <c r="E500" s="213" t="s">
        <v>194</v>
      </c>
      <c r="F500" s="213" t="s">
        <v>610</v>
      </c>
      <c r="G500" s="200"/>
      <c r="H500" s="200"/>
      <c r="I500" s="203"/>
      <c r="J500" s="214">
        <f>BK500</f>
        <v>0</v>
      </c>
      <c r="K500" s="200"/>
      <c r="L500" s="205"/>
      <c r="M500" s="206"/>
      <c r="N500" s="207"/>
      <c r="O500" s="207"/>
      <c r="P500" s="208">
        <f>P501+SUM(P502:P523)</f>
        <v>0</v>
      </c>
      <c r="Q500" s="207"/>
      <c r="R500" s="208">
        <f>R501+SUM(R502:R523)</f>
        <v>3.1432880000000005</v>
      </c>
      <c r="S500" s="207"/>
      <c r="T500" s="209">
        <f>T501+SUM(T502:T523)</f>
        <v>108.91800000000001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10" t="s">
        <v>79</v>
      </c>
      <c r="AT500" s="211" t="s">
        <v>71</v>
      </c>
      <c r="AU500" s="211" t="s">
        <v>79</v>
      </c>
      <c r="AY500" s="210" t="s">
        <v>130</v>
      </c>
      <c r="BK500" s="212">
        <f>BK501+SUM(BK502:BK523)</f>
        <v>0</v>
      </c>
    </row>
    <row r="501" s="2" customFormat="1" ht="33" customHeight="1">
      <c r="A501" s="41"/>
      <c r="B501" s="42"/>
      <c r="C501" s="215" t="s">
        <v>1145</v>
      </c>
      <c r="D501" s="215" t="s">
        <v>132</v>
      </c>
      <c r="E501" s="216" t="s">
        <v>831</v>
      </c>
      <c r="F501" s="217" t="s">
        <v>832</v>
      </c>
      <c r="G501" s="218" t="s">
        <v>167</v>
      </c>
      <c r="H501" s="219">
        <v>18</v>
      </c>
      <c r="I501" s="220"/>
      <c r="J501" s="221">
        <f>ROUND(I501*H501,2)</f>
        <v>0</v>
      </c>
      <c r="K501" s="217" t="s">
        <v>136</v>
      </c>
      <c r="L501" s="47"/>
      <c r="M501" s="222" t="s">
        <v>28</v>
      </c>
      <c r="N501" s="223" t="s">
        <v>43</v>
      </c>
      <c r="O501" s="87"/>
      <c r="P501" s="224">
        <f>O501*H501</f>
        <v>0</v>
      </c>
      <c r="Q501" s="224">
        <v>0.16850000000000001</v>
      </c>
      <c r="R501" s="224">
        <f>Q501*H501</f>
        <v>3.0330000000000004</v>
      </c>
      <c r="S501" s="224">
        <v>0</v>
      </c>
      <c r="T501" s="225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26" t="s">
        <v>137</v>
      </c>
      <c r="AT501" s="226" t="s">
        <v>132</v>
      </c>
      <c r="AU501" s="226" t="s">
        <v>81</v>
      </c>
      <c r="AY501" s="20" t="s">
        <v>130</v>
      </c>
      <c r="BE501" s="227">
        <f>IF(N501="základní",J501,0)</f>
        <v>0</v>
      </c>
      <c r="BF501" s="227">
        <f>IF(N501="snížená",J501,0)</f>
        <v>0</v>
      </c>
      <c r="BG501" s="227">
        <f>IF(N501="zákl. přenesená",J501,0)</f>
        <v>0</v>
      </c>
      <c r="BH501" s="227">
        <f>IF(N501="sníž. přenesená",J501,0)</f>
        <v>0</v>
      </c>
      <c r="BI501" s="227">
        <f>IF(N501="nulová",J501,0)</f>
        <v>0</v>
      </c>
      <c r="BJ501" s="20" t="s">
        <v>79</v>
      </c>
      <c r="BK501" s="227">
        <f>ROUND(I501*H501,2)</f>
        <v>0</v>
      </c>
      <c r="BL501" s="20" t="s">
        <v>137</v>
      </c>
      <c r="BM501" s="226" t="s">
        <v>1146</v>
      </c>
    </row>
    <row r="502" s="2" customFormat="1">
      <c r="A502" s="41"/>
      <c r="B502" s="42"/>
      <c r="C502" s="43"/>
      <c r="D502" s="228" t="s">
        <v>139</v>
      </c>
      <c r="E502" s="43"/>
      <c r="F502" s="229" t="s">
        <v>834</v>
      </c>
      <c r="G502" s="43"/>
      <c r="H502" s="43"/>
      <c r="I502" s="230"/>
      <c r="J502" s="43"/>
      <c r="K502" s="43"/>
      <c r="L502" s="47"/>
      <c r="M502" s="231"/>
      <c r="N502" s="232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139</v>
      </c>
      <c r="AU502" s="20" t="s">
        <v>81</v>
      </c>
    </row>
    <row r="503" s="2" customFormat="1">
      <c r="A503" s="41"/>
      <c r="B503" s="42"/>
      <c r="C503" s="43"/>
      <c r="D503" s="233" t="s">
        <v>141</v>
      </c>
      <c r="E503" s="43"/>
      <c r="F503" s="234" t="s">
        <v>835</v>
      </c>
      <c r="G503" s="43"/>
      <c r="H503" s="43"/>
      <c r="I503" s="230"/>
      <c r="J503" s="43"/>
      <c r="K503" s="43"/>
      <c r="L503" s="47"/>
      <c r="M503" s="231"/>
      <c r="N503" s="232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141</v>
      </c>
      <c r="AU503" s="20" t="s">
        <v>81</v>
      </c>
    </row>
    <row r="504" s="13" customFormat="1">
      <c r="A504" s="13"/>
      <c r="B504" s="235"/>
      <c r="C504" s="236"/>
      <c r="D504" s="228" t="s">
        <v>143</v>
      </c>
      <c r="E504" s="237" t="s">
        <v>28</v>
      </c>
      <c r="F504" s="238" t="s">
        <v>1147</v>
      </c>
      <c r="G504" s="236"/>
      <c r="H504" s="239">
        <v>18</v>
      </c>
      <c r="I504" s="240"/>
      <c r="J504" s="236"/>
      <c r="K504" s="236"/>
      <c r="L504" s="241"/>
      <c r="M504" s="242"/>
      <c r="N504" s="243"/>
      <c r="O504" s="243"/>
      <c r="P504" s="243"/>
      <c r="Q504" s="243"/>
      <c r="R504" s="243"/>
      <c r="S504" s="243"/>
      <c r="T504" s="24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5" t="s">
        <v>143</v>
      </c>
      <c r="AU504" s="245" t="s">
        <v>81</v>
      </c>
      <c r="AV504" s="13" t="s">
        <v>81</v>
      </c>
      <c r="AW504" s="13" t="s">
        <v>34</v>
      </c>
      <c r="AX504" s="13" t="s">
        <v>72</v>
      </c>
      <c r="AY504" s="245" t="s">
        <v>130</v>
      </c>
    </row>
    <row r="505" s="14" customFormat="1">
      <c r="A505" s="14"/>
      <c r="B505" s="246"/>
      <c r="C505" s="247"/>
      <c r="D505" s="228" t="s">
        <v>143</v>
      </c>
      <c r="E505" s="248" t="s">
        <v>28</v>
      </c>
      <c r="F505" s="249" t="s">
        <v>172</v>
      </c>
      <c r="G505" s="247"/>
      <c r="H505" s="250">
        <v>18</v>
      </c>
      <c r="I505" s="251"/>
      <c r="J505" s="247"/>
      <c r="K505" s="247"/>
      <c r="L505" s="252"/>
      <c r="M505" s="253"/>
      <c r="N505" s="254"/>
      <c r="O505" s="254"/>
      <c r="P505" s="254"/>
      <c r="Q505" s="254"/>
      <c r="R505" s="254"/>
      <c r="S505" s="254"/>
      <c r="T505" s="255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6" t="s">
        <v>143</v>
      </c>
      <c r="AU505" s="256" t="s">
        <v>81</v>
      </c>
      <c r="AV505" s="14" t="s">
        <v>137</v>
      </c>
      <c r="AW505" s="14" t="s">
        <v>34</v>
      </c>
      <c r="AX505" s="14" t="s">
        <v>79</v>
      </c>
      <c r="AY505" s="256" t="s">
        <v>130</v>
      </c>
    </row>
    <row r="506" s="2" customFormat="1" ht="33" customHeight="1">
      <c r="A506" s="41"/>
      <c r="B506" s="42"/>
      <c r="C506" s="215" t="s">
        <v>570</v>
      </c>
      <c r="D506" s="215" t="s">
        <v>132</v>
      </c>
      <c r="E506" s="216" t="s">
        <v>612</v>
      </c>
      <c r="F506" s="217" t="s">
        <v>613</v>
      </c>
      <c r="G506" s="218" t="s">
        <v>167</v>
      </c>
      <c r="H506" s="219">
        <v>180.80000000000001</v>
      </c>
      <c r="I506" s="220"/>
      <c r="J506" s="221">
        <f>ROUND(I506*H506,2)</f>
        <v>0</v>
      </c>
      <c r="K506" s="217" t="s">
        <v>136</v>
      </c>
      <c r="L506" s="47"/>
      <c r="M506" s="222" t="s">
        <v>28</v>
      </c>
      <c r="N506" s="223" t="s">
        <v>43</v>
      </c>
      <c r="O506" s="87"/>
      <c r="P506" s="224">
        <f>O506*H506</f>
        <v>0</v>
      </c>
      <c r="Q506" s="224">
        <v>0.00060999999999999997</v>
      </c>
      <c r="R506" s="224">
        <f>Q506*H506</f>
        <v>0.110288</v>
      </c>
      <c r="S506" s="224">
        <v>0</v>
      </c>
      <c r="T506" s="225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26" t="s">
        <v>137</v>
      </c>
      <c r="AT506" s="226" t="s">
        <v>132</v>
      </c>
      <c r="AU506" s="226" t="s">
        <v>81</v>
      </c>
      <c r="AY506" s="20" t="s">
        <v>130</v>
      </c>
      <c r="BE506" s="227">
        <f>IF(N506="základní",J506,0)</f>
        <v>0</v>
      </c>
      <c r="BF506" s="227">
        <f>IF(N506="snížená",J506,0)</f>
        <v>0</v>
      </c>
      <c r="BG506" s="227">
        <f>IF(N506="zákl. přenesená",J506,0)</f>
        <v>0</v>
      </c>
      <c r="BH506" s="227">
        <f>IF(N506="sníž. přenesená",J506,0)</f>
        <v>0</v>
      </c>
      <c r="BI506" s="227">
        <f>IF(N506="nulová",J506,0)</f>
        <v>0</v>
      </c>
      <c r="BJ506" s="20" t="s">
        <v>79</v>
      </c>
      <c r="BK506" s="227">
        <f>ROUND(I506*H506,2)</f>
        <v>0</v>
      </c>
      <c r="BL506" s="20" t="s">
        <v>137</v>
      </c>
      <c r="BM506" s="226" t="s">
        <v>1148</v>
      </c>
    </row>
    <row r="507" s="2" customFormat="1">
      <c r="A507" s="41"/>
      <c r="B507" s="42"/>
      <c r="C507" s="43"/>
      <c r="D507" s="228" t="s">
        <v>139</v>
      </c>
      <c r="E507" s="43"/>
      <c r="F507" s="229" t="s">
        <v>615</v>
      </c>
      <c r="G507" s="43"/>
      <c r="H507" s="43"/>
      <c r="I507" s="230"/>
      <c r="J507" s="43"/>
      <c r="K507" s="43"/>
      <c r="L507" s="47"/>
      <c r="M507" s="231"/>
      <c r="N507" s="232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139</v>
      </c>
      <c r="AU507" s="20" t="s">
        <v>81</v>
      </c>
    </row>
    <row r="508" s="2" customFormat="1">
      <c r="A508" s="41"/>
      <c r="B508" s="42"/>
      <c r="C508" s="43"/>
      <c r="D508" s="233" t="s">
        <v>141</v>
      </c>
      <c r="E508" s="43"/>
      <c r="F508" s="234" t="s">
        <v>616</v>
      </c>
      <c r="G508" s="43"/>
      <c r="H508" s="43"/>
      <c r="I508" s="230"/>
      <c r="J508" s="43"/>
      <c r="K508" s="43"/>
      <c r="L508" s="47"/>
      <c r="M508" s="231"/>
      <c r="N508" s="232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141</v>
      </c>
      <c r="AU508" s="20" t="s">
        <v>81</v>
      </c>
    </row>
    <row r="509" s="13" customFormat="1">
      <c r="A509" s="13"/>
      <c r="B509" s="235"/>
      <c r="C509" s="236"/>
      <c r="D509" s="228" t="s">
        <v>143</v>
      </c>
      <c r="E509" s="237" t="s">
        <v>28</v>
      </c>
      <c r="F509" s="238" t="s">
        <v>1149</v>
      </c>
      <c r="G509" s="236"/>
      <c r="H509" s="239">
        <v>180.80000000000001</v>
      </c>
      <c r="I509" s="240"/>
      <c r="J509" s="236"/>
      <c r="K509" s="236"/>
      <c r="L509" s="241"/>
      <c r="M509" s="242"/>
      <c r="N509" s="243"/>
      <c r="O509" s="243"/>
      <c r="P509" s="243"/>
      <c r="Q509" s="243"/>
      <c r="R509" s="243"/>
      <c r="S509" s="243"/>
      <c r="T509" s="24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5" t="s">
        <v>143</v>
      </c>
      <c r="AU509" s="245" t="s">
        <v>81</v>
      </c>
      <c r="AV509" s="13" t="s">
        <v>81</v>
      </c>
      <c r="AW509" s="13" t="s">
        <v>34</v>
      </c>
      <c r="AX509" s="13" t="s">
        <v>72</v>
      </c>
      <c r="AY509" s="245" t="s">
        <v>130</v>
      </c>
    </row>
    <row r="510" s="14" customFormat="1">
      <c r="A510" s="14"/>
      <c r="B510" s="246"/>
      <c r="C510" s="247"/>
      <c r="D510" s="228" t="s">
        <v>143</v>
      </c>
      <c r="E510" s="248" t="s">
        <v>28</v>
      </c>
      <c r="F510" s="249" t="s">
        <v>283</v>
      </c>
      <c r="G510" s="247"/>
      <c r="H510" s="250">
        <v>180.80000000000001</v>
      </c>
      <c r="I510" s="251"/>
      <c r="J510" s="247"/>
      <c r="K510" s="247"/>
      <c r="L510" s="252"/>
      <c r="M510" s="253"/>
      <c r="N510" s="254"/>
      <c r="O510" s="254"/>
      <c r="P510" s="254"/>
      <c r="Q510" s="254"/>
      <c r="R510" s="254"/>
      <c r="S510" s="254"/>
      <c r="T510" s="25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6" t="s">
        <v>143</v>
      </c>
      <c r="AU510" s="256" t="s">
        <v>81</v>
      </c>
      <c r="AV510" s="14" t="s">
        <v>137</v>
      </c>
      <c r="AW510" s="14" t="s">
        <v>34</v>
      </c>
      <c r="AX510" s="14" t="s">
        <v>79</v>
      </c>
      <c r="AY510" s="256" t="s">
        <v>130</v>
      </c>
    </row>
    <row r="511" s="2" customFormat="1" ht="16.5" customHeight="1">
      <c r="A511" s="41"/>
      <c r="B511" s="42"/>
      <c r="C511" s="215" t="s">
        <v>1150</v>
      </c>
      <c r="D511" s="215" t="s">
        <v>132</v>
      </c>
      <c r="E511" s="216" t="s">
        <v>619</v>
      </c>
      <c r="F511" s="217" t="s">
        <v>620</v>
      </c>
      <c r="G511" s="218" t="s">
        <v>167</v>
      </c>
      <c r="H511" s="219">
        <v>180.80000000000001</v>
      </c>
      <c r="I511" s="220"/>
      <c r="J511" s="221">
        <f>ROUND(I511*H511,2)</f>
        <v>0</v>
      </c>
      <c r="K511" s="217" t="s">
        <v>136</v>
      </c>
      <c r="L511" s="47"/>
      <c r="M511" s="222" t="s">
        <v>28</v>
      </c>
      <c r="N511" s="223" t="s">
        <v>43</v>
      </c>
      <c r="O511" s="87"/>
      <c r="P511" s="224">
        <f>O511*H511</f>
        <v>0</v>
      </c>
      <c r="Q511" s="224">
        <v>0</v>
      </c>
      <c r="R511" s="224">
        <f>Q511*H511</f>
        <v>0</v>
      </c>
      <c r="S511" s="224">
        <v>0</v>
      </c>
      <c r="T511" s="225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26" t="s">
        <v>137</v>
      </c>
      <c r="AT511" s="226" t="s">
        <v>132</v>
      </c>
      <c r="AU511" s="226" t="s">
        <v>81</v>
      </c>
      <c r="AY511" s="20" t="s">
        <v>130</v>
      </c>
      <c r="BE511" s="227">
        <f>IF(N511="základní",J511,0)</f>
        <v>0</v>
      </c>
      <c r="BF511" s="227">
        <f>IF(N511="snížená",J511,0)</f>
        <v>0</v>
      </c>
      <c r="BG511" s="227">
        <f>IF(N511="zákl. přenesená",J511,0)</f>
        <v>0</v>
      </c>
      <c r="BH511" s="227">
        <f>IF(N511="sníž. přenesená",J511,0)</f>
        <v>0</v>
      </c>
      <c r="BI511" s="227">
        <f>IF(N511="nulová",J511,0)</f>
        <v>0</v>
      </c>
      <c r="BJ511" s="20" t="s">
        <v>79</v>
      </c>
      <c r="BK511" s="227">
        <f>ROUND(I511*H511,2)</f>
        <v>0</v>
      </c>
      <c r="BL511" s="20" t="s">
        <v>137</v>
      </c>
      <c r="BM511" s="226" t="s">
        <v>1151</v>
      </c>
    </row>
    <row r="512" s="2" customFormat="1">
      <c r="A512" s="41"/>
      <c r="B512" s="42"/>
      <c r="C512" s="43"/>
      <c r="D512" s="228" t="s">
        <v>139</v>
      </c>
      <c r="E512" s="43"/>
      <c r="F512" s="229" t="s">
        <v>622</v>
      </c>
      <c r="G512" s="43"/>
      <c r="H512" s="43"/>
      <c r="I512" s="230"/>
      <c r="J512" s="43"/>
      <c r="K512" s="43"/>
      <c r="L512" s="47"/>
      <c r="M512" s="231"/>
      <c r="N512" s="232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139</v>
      </c>
      <c r="AU512" s="20" t="s">
        <v>81</v>
      </c>
    </row>
    <row r="513" s="2" customFormat="1">
      <c r="A513" s="41"/>
      <c r="B513" s="42"/>
      <c r="C513" s="43"/>
      <c r="D513" s="233" t="s">
        <v>141</v>
      </c>
      <c r="E513" s="43"/>
      <c r="F513" s="234" t="s">
        <v>623</v>
      </c>
      <c r="G513" s="43"/>
      <c r="H513" s="43"/>
      <c r="I513" s="230"/>
      <c r="J513" s="43"/>
      <c r="K513" s="43"/>
      <c r="L513" s="47"/>
      <c r="M513" s="231"/>
      <c r="N513" s="232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20" t="s">
        <v>141</v>
      </c>
      <c r="AU513" s="20" t="s">
        <v>81</v>
      </c>
    </row>
    <row r="514" s="13" customFormat="1">
      <c r="A514" s="13"/>
      <c r="B514" s="235"/>
      <c r="C514" s="236"/>
      <c r="D514" s="228" t="s">
        <v>143</v>
      </c>
      <c r="E514" s="237" t="s">
        <v>28</v>
      </c>
      <c r="F514" s="238" t="s">
        <v>1152</v>
      </c>
      <c r="G514" s="236"/>
      <c r="H514" s="239">
        <v>180.80000000000001</v>
      </c>
      <c r="I514" s="240"/>
      <c r="J514" s="236"/>
      <c r="K514" s="236"/>
      <c r="L514" s="241"/>
      <c r="M514" s="242"/>
      <c r="N514" s="243"/>
      <c r="O514" s="243"/>
      <c r="P514" s="243"/>
      <c r="Q514" s="243"/>
      <c r="R514" s="243"/>
      <c r="S514" s="243"/>
      <c r="T514" s="24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5" t="s">
        <v>143</v>
      </c>
      <c r="AU514" s="245" t="s">
        <v>81</v>
      </c>
      <c r="AV514" s="13" t="s">
        <v>81</v>
      </c>
      <c r="AW514" s="13" t="s">
        <v>34</v>
      </c>
      <c r="AX514" s="13" t="s">
        <v>79</v>
      </c>
      <c r="AY514" s="245" t="s">
        <v>130</v>
      </c>
    </row>
    <row r="515" s="2" customFormat="1" ht="24.15" customHeight="1">
      <c r="A515" s="41"/>
      <c r="B515" s="42"/>
      <c r="C515" s="215" t="s">
        <v>574</v>
      </c>
      <c r="D515" s="215" t="s">
        <v>132</v>
      </c>
      <c r="E515" s="216" t="s">
        <v>841</v>
      </c>
      <c r="F515" s="217" t="s">
        <v>842</v>
      </c>
      <c r="G515" s="218" t="s">
        <v>167</v>
      </c>
      <c r="H515" s="219">
        <v>18</v>
      </c>
      <c r="I515" s="220"/>
      <c r="J515" s="221">
        <f>ROUND(I515*H515,2)</f>
        <v>0</v>
      </c>
      <c r="K515" s="217" t="s">
        <v>136</v>
      </c>
      <c r="L515" s="47"/>
      <c r="M515" s="222" t="s">
        <v>28</v>
      </c>
      <c r="N515" s="223" t="s">
        <v>43</v>
      </c>
      <c r="O515" s="87"/>
      <c r="P515" s="224">
        <f>O515*H515</f>
        <v>0</v>
      </c>
      <c r="Q515" s="224">
        <v>0</v>
      </c>
      <c r="R515" s="224">
        <f>Q515*H515</f>
        <v>0</v>
      </c>
      <c r="S515" s="224">
        <v>0</v>
      </c>
      <c r="T515" s="225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26" t="s">
        <v>137</v>
      </c>
      <c r="AT515" s="226" t="s">
        <v>132</v>
      </c>
      <c r="AU515" s="226" t="s">
        <v>81</v>
      </c>
      <c r="AY515" s="20" t="s">
        <v>130</v>
      </c>
      <c r="BE515" s="227">
        <f>IF(N515="základní",J515,0)</f>
        <v>0</v>
      </c>
      <c r="BF515" s="227">
        <f>IF(N515="snížená",J515,0)</f>
        <v>0</v>
      </c>
      <c r="BG515" s="227">
        <f>IF(N515="zákl. přenesená",J515,0)</f>
        <v>0</v>
      </c>
      <c r="BH515" s="227">
        <f>IF(N515="sníž. přenesená",J515,0)</f>
        <v>0</v>
      </c>
      <c r="BI515" s="227">
        <f>IF(N515="nulová",J515,0)</f>
        <v>0</v>
      </c>
      <c r="BJ515" s="20" t="s">
        <v>79</v>
      </c>
      <c r="BK515" s="227">
        <f>ROUND(I515*H515,2)</f>
        <v>0</v>
      </c>
      <c r="BL515" s="20" t="s">
        <v>137</v>
      </c>
      <c r="BM515" s="226" t="s">
        <v>1153</v>
      </c>
    </row>
    <row r="516" s="2" customFormat="1">
      <c r="A516" s="41"/>
      <c r="B516" s="42"/>
      <c r="C516" s="43"/>
      <c r="D516" s="228" t="s">
        <v>139</v>
      </c>
      <c r="E516" s="43"/>
      <c r="F516" s="229" t="s">
        <v>844</v>
      </c>
      <c r="G516" s="43"/>
      <c r="H516" s="43"/>
      <c r="I516" s="230"/>
      <c r="J516" s="43"/>
      <c r="K516" s="43"/>
      <c r="L516" s="47"/>
      <c r="M516" s="231"/>
      <c r="N516" s="232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139</v>
      </c>
      <c r="AU516" s="20" t="s">
        <v>81</v>
      </c>
    </row>
    <row r="517" s="2" customFormat="1">
      <c r="A517" s="41"/>
      <c r="B517" s="42"/>
      <c r="C517" s="43"/>
      <c r="D517" s="233" t="s">
        <v>141</v>
      </c>
      <c r="E517" s="43"/>
      <c r="F517" s="234" t="s">
        <v>845</v>
      </c>
      <c r="G517" s="43"/>
      <c r="H517" s="43"/>
      <c r="I517" s="230"/>
      <c r="J517" s="43"/>
      <c r="K517" s="43"/>
      <c r="L517" s="47"/>
      <c r="M517" s="231"/>
      <c r="N517" s="232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141</v>
      </c>
      <c r="AU517" s="20" t="s">
        <v>81</v>
      </c>
    </row>
    <row r="518" s="13" customFormat="1">
      <c r="A518" s="13"/>
      <c r="B518" s="235"/>
      <c r="C518" s="236"/>
      <c r="D518" s="228" t="s">
        <v>143</v>
      </c>
      <c r="E518" s="237" t="s">
        <v>28</v>
      </c>
      <c r="F518" s="238" t="s">
        <v>198</v>
      </c>
      <c r="G518" s="236"/>
      <c r="H518" s="239">
        <v>18</v>
      </c>
      <c r="I518" s="240"/>
      <c r="J518" s="236"/>
      <c r="K518" s="236"/>
      <c r="L518" s="241"/>
      <c r="M518" s="242"/>
      <c r="N518" s="243"/>
      <c r="O518" s="243"/>
      <c r="P518" s="243"/>
      <c r="Q518" s="243"/>
      <c r="R518" s="243"/>
      <c r="S518" s="243"/>
      <c r="T518" s="244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5" t="s">
        <v>143</v>
      </c>
      <c r="AU518" s="245" t="s">
        <v>81</v>
      </c>
      <c r="AV518" s="13" t="s">
        <v>81</v>
      </c>
      <c r="AW518" s="13" t="s">
        <v>34</v>
      </c>
      <c r="AX518" s="13" t="s">
        <v>79</v>
      </c>
      <c r="AY518" s="245" t="s">
        <v>130</v>
      </c>
    </row>
    <row r="519" s="2" customFormat="1" ht="33" customHeight="1">
      <c r="A519" s="41"/>
      <c r="B519" s="42"/>
      <c r="C519" s="215" t="s">
        <v>1154</v>
      </c>
      <c r="D519" s="215" t="s">
        <v>132</v>
      </c>
      <c r="E519" s="216" t="s">
        <v>853</v>
      </c>
      <c r="F519" s="217" t="s">
        <v>854</v>
      </c>
      <c r="G519" s="218" t="s">
        <v>189</v>
      </c>
      <c r="H519" s="219">
        <v>0.59999999999999998</v>
      </c>
      <c r="I519" s="220"/>
      <c r="J519" s="221">
        <f>ROUND(I519*H519,2)</f>
        <v>0</v>
      </c>
      <c r="K519" s="217" t="s">
        <v>136</v>
      </c>
      <c r="L519" s="47"/>
      <c r="M519" s="222" t="s">
        <v>28</v>
      </c>
      <c r="N519" s="223" t="s">
        <v>43</v>
      </c>
      <c r="O519" s="87"/>
      <c r="P519" s="224">
        <f>O519*H519</f>
        <v>0</v>
      </c>
      <c r="Q519" s="224">
        <v>0</v>
      </c>
      <c r="R519" s="224">
        <f>Q519*H519</f>
        <v>0</v>
      </c>
      <c r="S519" s="224">
        <v>0</v>
      </c>
      <c r="T519" s="225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26" t="s">
        <v>137</v>
      </c>
      <c r="AT519" s="226" t="s">
        <v>132</v>
      </c>
      <c r="AU519" s="226" t="s">
        <v>81</v>
      </c>
      <c r="AY519" s="20" t="s">
        <v>130</v>
      </c>
      <c r="BE519" s="227">
        <f>IF(N519="základní",J519,0)</f>
        <v>0</v>
      </c>
      <c r="BF519" s="227">
        <f>IF(N519="snížená",J519,0)</f>
        <v>0</v>
      </c>
      <c r="BG519" s="227">
        <f>IF(N519="zákl. přenesená",J519,0)</f>
        <v>0</v>
      </c>
      <c r="BH519" s="227">
        <f>IF(N519="sníž. přenesená",J519,0)</f>
        <v>0</v>
      </c>
      <c r="BI519" s="227">
        <f>IF(N519="nulová",J519,0)</f>
        <v>0</v>
      </c>
      <c r="BJ519" s="20" t="s">
        <v>79</v>
      </c>
      <c r="BK519" s="227">
        <f>ROUND(I519*H519,2)</f>
        <v>0</v>
      </c>
      <c r="BL519" s="20" t="s">
        <v>137</v>
      </c>
      <c r="BM519" s="226" t="s">
        <v>1155</v>
      </c>
    </row>
    <row r="520" s="2" customFormat="1">
      <c r="A520" s="41"/>
      <c r="B520" s="42"/>
      <c r="C520" s="43"/>
      <c r="D520" s="228" t="s">
        <v>139</v>
      </c>
      <c r="E520" s="43"/>
      <c r="F520" s="229" t="s">
        <v>856</v>
      </c>
      <c r="G520" s="43"/>
      <c r="H520" s="43"/>
      <c r="I520" s="230"/>
      <c r="J520" s="43"/>
      <c r="K520" s="43"/>
      <c r="L520" s="47"/>
      <c r="M520" s="231"/>
      <c r="N520" s="232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139</v>
      </c>
      <c r="AU520" s="20" t="s">
        <v>81</v>
      </c>
    </row>
    <row r="521" s="2" customFormat="1">
      <c r="A521" s="41"/>
      <c r="B521" s="42"/>
      <c r="C521" s="43"/>
      <c r="D521" s="233" t="s">
        <v>141</v>
      </c>
      <c r="E521" s="43"/>
      <c r="F521" s="234" t="s">
        <v>857</v>
      </c>
      <c r="G521" s="43"/>
      <c r="H521" s="43"/>
      <c r="I521" s="230"/>
      <c r="J521" s="43"/>
      <c r="K521" s="43"/>
      <c r="L521" s="47"/>
      <c r="M521" s="231"/>
      <c r="N521" s="232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141</v>
      </c>
      <c r="AU521" s="20" t="s">
        <v>81</v>
      </c>
    </row>
    <row r="522" s="13" customFormat="1">
      <c r="A522" s="13"/>
      <c r="B522" s="235"/>
      <c r="C522" s="236"/>
      <c r="D522" s="228" t="s">
        <v>143</v>
      </c>
      <c r="E522" s="237" t="s">
        <v>28</v>
      </c>
      <c r="F522" s="238" t="s">
        <v>1156</v>
      </c>
      <c r="G522" s="236"/>
      <c r="H522" s="239">
        <v>0.59999999999999998</v>
      </c>
      <c r="I522" s="240"/>
      <c r="J522" s="236"/>
      <c r="K522" s="236"/>
      <c r="L522" s="241"/>
      <c r="M522" s="242"/>
      <c r="N522" s="243"/>
      <c r="O522" s="243"/>
      <c r="P522" s="243"/>
      <c r="Q522" s="243"/>
      <c r="R522" s="243"/>
      <c r="S522" s="243"/>
      <c r="T522" s="24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5" t="s">
        <v>143</v>
      </c>
      <c r="AU522" s="245" t="s">
        <v>81</v>
      </c>
      <c r="AV522" s="13" t="s">
        <v>81</v>
      </c>
      <c r="AW522" s="13" t="s">
        <v>34</v>
      </c>
      <c r="AX522" s="13" t="s">
        <v>79</v>
      </c>
      <c r="AY522" s="245" t="s">
        <v>130</v>
      </c>
    </row>
    <row r="523" s="12" customFormat="1" ht="20.88" customHeight="1">
      <c r="A523" s="12"/>
      <c r="B523" s="199"/>
      <c r="C523" s="200"/>
      <c r="D523" s="201" t="s">
        <v>71</v>
      </c>
      <c r="E523" s="213" t="s">
        <v>582</v>
      </c>
      <c r="F523" s="213" t="s">
        <v>624</v>
      </c>
      <c r="G523" s="200"/>
      <c r="H523" s="200"/>
      <c r="I523" s="203"/>
      <c r="J523" s="214">
        <f>BK523</f>
        <v>0</v>
      </c>
      <c r="K523" s="200"/>
      <c r="L523" s="205"/>
      <c r="M523" s="206"/>
      <c r="N523" s="207"/>
      <c r="O523" s="207"/>
      <c r="P523" s="208">
        <f>SUM(P524:P546)</f>
        <v>0</v>
      </c>
      <c r="Q523" s="207"/>
      <c r="R523" s="208">
        <f>SUM(R524:R546)</f>
        <v>0</v>
      </c>
      <c r="S523" s="207"/>
      <c r="T523" s="209">
        <f>SUM(T524:T546)</f>
        <v>108.91800000000001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10" t="s">
        <v>79</v>
      </c>
      <c r="AT523" s="211" t="s">
        <v>71</v>
      </c>
      <c r="AU523" s="211" t="s">
        <v>81</v>
      </c>
      <c r="AY523" s="210" t="s">
        <v>130</v>
      </c>
      <c r="BK523" s="212">
        <f>SUM(BK524:BK546)</f>
        <v>0</v>
      </c>
    </row>
    <row r="524" s="2" customFormat="1" ht="24.15" customHeight="1">
      <c r="A524" s="41"/>
      <c r="B524" s="42"/>
      <c r="C524" s="215" t="s">
        <v>578</v>
      </c>
      <c r="D524" s="215" t="s">
        <v>132</v>
      </c>
      <c r="E524" s="216" t="s">
        <v>863</v>
      </c>
      <c r="F524" s="217" t="s">
        <v>864</v>
      </c>
      <c r="G524" s="218" t="s">
        <v>189</v>
      </c>
      <c r="H524" s="219">
        <v>0.59999999999999998</v>
      </c>
      <c r="I524" s="220"/>
      <c r="J524" s="221">
        <f>ROUND(I524*H524,2)</f>
        <v>0</v>
      </c>
      <c r="K524" s="217" t="s">
        <v>136</v>
      </c>
      <c r="L524" s="47"/>
      <c r="M524" s="222" t="s">
        <v>28</v>
      </c>
      <c r="N524" s="223" t="s">
        <v>43</v>
      </c>
      <c r="O524" s="87"/>
      <c r="P524" s="224">
        <f>O524*H524</f>
        <v>0</v>
      </c>
      <c r="Q524" s="224">
        <v>0</v>
      </c>
      <c r="R524" s="224">
        <f>Q524*H524</f>
        <v>0</v>
      </c>
      <c r="S524" s="224">
        <v>0.26000000000000001</v>
      </c>
      <c r="T524" s="225">
        <f>S524*H524</f>
        <v>0.156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26" t="s">
        <v>137</v>
      </c>
      <c r="AT524" s="226" t="s">
        <v>132</v>
      </c>
      <c r="AU524" s="226" t="s">
        <v>149</v>
      </c>
      <c r="AY524" s="20" t="s">
        <v>130</v>
      </c>
      <c r="BE524" s="227">
        <f>IF(N524="základní",J524,0)</f>
        <v>0</v>
      </c>
      <c r="BF524" s="227">
        <f>IF(N524="snížená",J524,0)</f>
        <v>0</v>
      </c>
      <c r="BG524" s="227">
        <f>IF(N524="zákl. přenesená",J524,0)</f>
        <v>0</v>
      </c>
      <c r="BH524" s="227">
        <f>IF(N524="sníž. přenesená",J524,0)</f>
        <v>0</v>
      </c>
      <c r="BI524" s="227">
        <f>IF(N524="nulová",J524,0)</f>
        <v>0</v>
      </c>
      <c r="BJ524" s="20" t="s">
        <v>79</v>
      </c>
      <c r="BK524" s="227">
        <f>ROUND(I524*H524,2)</f>
        <v>0</v>
      </c>
      <c r="BL524" s="20" t="s">
        <v>137</v>
      </c>
      <c r="BM524" s="226" t="s">
        <v>1157</v>
      </c>
    </row>
    <row r="525" s="2" customFormat="1">
      <c r="A525" s="41"/>
      <c r="B525" s="42"/>
      <c r="C525" s="43"/>
      <c r="D525" s="228" t="s">
        <v>139</v>
      </c>
      <c r="E525" s="43"/>
      <c r="F525" s="229" t="s">
        <v>866</v>
      </c>
      <c r="G525" s="43"/>
      <c r="H525" s="43"/>
      <c r="I525" s="230"/>
      <c r="J525" s="43"/>
      <c r="K525" s="43"/>
      <c r="L525" s="47"/>
      <c r="M525" s="231"/>
      <c r="N525" s="232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139</v>
      </c>
      <c r="AU525" s="20" t="s">
        <v>149</v>
      </c>
    </row>
    <row r="526" s="2" customFormat="1">
      <c r="A526" s="41"/>
      <c r="B526" s="42"/>
      <c r="C526" s="43"/>
      <c r="D526" s="233" t="s">
        <v>141</v>
      </c>
      <c r="E526" s="43"/>
      <c r="F526" s="234" t="s">
        <v>867</v>
      </c>
      <c r="G526" s="43"/>
      <c r="H526" s="43"/>
      <c r="I526" s="230"/>
      <c r="J526" s="43"/>
      <c r="K526" s="43"/>
      <c r="L526" s="47"/>
      <c r="M526" s="231"/>
      <c r="N526" s="232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20" t="s">
        <v>141</v>
      </c>
      <c r="AU526" s="20" t="s">
        <v>149</v>
      </c>
    </row>
    <row r="527" s="13" customFormat="1">
      <c r="A527" s="13"/>
      <c r="B527" s="235"/>
      <c r="C527" s="236"/>
      <c r="D527" s="228" t="s">
        <v>143</v>
      </c>
      <c r="E527" s="237" t="s">
        <v>28</v>
      </c>
      <c r="F527" s="238" t="s">
        <v>1156</v>
      </c>
      <c r="G527" s="236"/>
      <c r="H527" s="239">
        <v>0.59999999999999998</v>
      </c>
      <c r="I527" s="240"/>
      <c r="J527" s="236"/>
      <c r="K527" s="236"/>
      <c r="L527" s="241"/>
      <c r="M527" s="242"/>
      <c r="N527" s="243"/>
      <c r="O527" s="243"/>
      <c r="P527" s="243"/>
      <c r="Q527" s="243"/>
      <c r="R527" s="243"/>
      <c r="S527" s="243"/>
      <c r="T527" s="24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5" t="s">
        <v>143</v>
      </c>
      <c r="AU527" s="245" t="s">
        <v>149</v>
      </c>
      <c r="AV527" s="13" t="s">
        <v>81</v>
      </c>
      <c r="AW527" s="13" t="s">
        <v>34</v>
      </c>
      <c r="AX527" s="13" t="s">
        <v>72</v>
      </c>
      <c r="AY527" s="245" t="s">
        <v>130</v>
      </c>
    </row>
    <row r="528" s="14" customFormat="1">
      <c r="A528" s="14"/>
      <c r="B528" s="246"/>
      <c r="C528" s="247"/>
      <c r="D528" s="228" t="s">
        <v>143</v>
      </c>
      <c r="E528" s="248" t="s">
        <v>28</v>
      </c>
      <c r="F528" s="249" t="s">
        <v>172</v>
      </c>
      <c r="G528" s="247"/>
      <c r="H528" s="250">
        <v>0.59999999999999998</v>
      </c>
      <c r="I528" s="251"/>
      <c r="J528" s="247"/>
      <c r="K528" s="247"/>
      <c r="L528" s="252"/>
      <c r="M528" s="253"/>
      <c r="N528" s="254"/>
      <c r="O528" s="254"/>
      <c r="P528" s="254"/>
      <c r="Q528" s="254"/>
      <c r="R528" s="254"/>
      <c r="S528" s="254"/>
      <c r="T528" s="255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6" t="s">
        <v>143</v>
      </c>
      <c r="AU528" s="256" t="s">
        <v>149</v>
      </c>
      <c r="AV528" s="14" t="s">
        <v>137</v>
      </c>
      <c r="AW528" s="14" t="s">
        <v>34</v>
      </c>
      <c r="AX528" s="14" t="s">
        <v>79</v>
      </c>
      <c r="AY528" s="256" t="s">
        <v>130</v>
      </c>
    </row>
    <row r="529" s="2" customFormat="1" ht="33" customHeight="1">
      <c r="A529" s="41"/>
      <c r="B529" s="42"/>
      <c r="C529" s="215" t="s">
        <v>1158</v>
      </c>
      <c r="D529" s="215" t="s">
        <v>132</v>
      </c>
      <c r="E529" s="216" t="s">
        <v>1159</v>
      </c>
      <c r="F529" s="217" t="s">
        <v>1160</v>
      </c>
      <c r="G529" s="218" t="s">
        <v>189</v>
      </c>
      <c r="H529" s="219">
        <v>142</v>
      </c>
      <c r="I529" s="220"/>
      <c r="J529" s="221">
        <f>ROUND(I529*H529,2)</f>
        <v>0</v>
      </c>
      <c r="K529" s="217" t="s">
        <v>136</v>
      </c>
      <c r="L529" s="47"/>
      <c r="M529" s="222" t="s">
        <v>28</v>
      </c>
      <c r="N529" s="223" t="s">
        <v>43</v>
      </c>
      <c r="O529" s="87"/>
      <c r="P529" s="224">
        <f>O529*H529</f>
        <v>0</v>
      </c>
      <c r="Q529" s="224">
        <v>0</v>
      </c>
      <c r="R529" s="224">
        <f>Q529*H529</f>
        <v>0</v>
      </c>
      <c r="S529" s="224">
        <v>0.44</v>
      </c>
      <c r="T529" s="225">
        <f>S529*H529</f>
        <v>62.479999999999997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26" t="s">
        <v>137</v>
      </c>
      <c r="AT529" s="226" t="s">
        <v>132</v>
      </c>
      <c r="AU529" s="226" t="s">
        <v>149</v>
      </c>
      <c r="AY529" s="20" t="s">
        <v>130</v>
      </c>
      <c r="BE529" s="227">
        <f>IF(N529="základní",J529,0)</f>
        <v>0</v>
      </c>
      <c r="BF529" s="227">
        <f>IF(N529="snížená",J529,0)</f>
        <v>0</v>
      </c>
      <c r="BG529" s="227">
        <f>IF(N529="zákl. přenesená",J529,0)</f>
        <v>0</v>
      </c>
      <c r="BH529" s="227">
        <f>IF(N529="sníž. přenesená",J529,0)</f>
        <v>0</v>
      </c>
      <c r="BI529" s="227">
        <f>IF(N529="nulová",J529,0)</f>
        <v>0</v>
      </c>
      <c r="BJ529" s="20" t="s">
        <v>79</v>
      </c>
      <c r="BK529" s="227">
        <f>ROUND(I529*H529,2)</f>
        <v>0</v>
      </c>
      <c r="BL529" s="20" t="s">
        <v>137</v>
      </c>
      <c r="BM529" s="226" t="s">
        <v>1161</v>
      </c>
    </row>
    <row r="530" s="2" customFormat="1">
      <c r="A530" s="41"/>
      <c r="B530" s="42"/>
      <c r="C530" s="43"/>
      <c r="D530" s="228" t="s">
        <v>139</v>
      </c>
      <c r="E530" s="43"/>
      <c r="F530" s="229" t="s">
        <v>1162</v>
      </c>
      <c r="G530" s="43"/>
      <c r="H530" s="43"/>
      <c r="I530" s="230"/>
      <c r="J530" s="43"/>
      <c r="K530" s="43"/>
      <c r="L530" s="47"/>
      <c r="M530" s="231"/>
      <c r="N530" s="232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139</v>
      </c>
      <c r="AU530" s="20" t="s">
        <v>149</v>
      </c>
    </row>
    <row r="531" s="2" customFormat="1">
      <c r="A531" s="41"/>
      <c r="B531" s="42"/>
      <c r="C531" s="43"/>
      <c r="D531" s="233" t="s">
        <v>141</v>
      </c>
      <c r="E531" s="43"/>
      <c r="F531" s="234" t="s">
        <v>1163</v>
      </c>
      <c r="G531" s="43"/>
      <c r="H531" s="43"/>
      <c r="I531" s="230"/>
      <c r="J531" s="43"/>
      <c r="K531" s="43"/>
      <c r="L531" s="47"/>
      <c r="M531" s="231"/>
      <c r="N531" s="232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20" t="s">
        <v>141</v>
      </c>
      <c r="AU531" s="20" t="s">
        <v>149</v>
      </c>
    </row>
    <row r="532" s="13" customFormat="1">
      <c r="A532" s="13"/>
      <c r="B532" s="235"/>
      <c r="C532" s="236"/>
      <c r="D532" s="228" t="s">
        <v>143</v>
      </c>
      <c r="E532" s="237" t="s">
        <v>28</v>
      </c>
      <c r="F532" s="238" t="s">
        <v>969</v>
      </c>
      <c r="G532" s="236"/>
      <c r="H532" s="239">
        <v>103.2</v>
      </c>
      <c r="I532" s="240"/>
      <c r="J532" s="236"/>
      <c r="K532" s="236"/>
      <c r="L532" s="241"/>
      <c r="M532" s="242"/>
      <c r="N532" s="243"/>
      <c r="O532" s="243"/>
      <c r="P532" s="243"/>
      <c r="Q532" s="243"/>
      <c r="R532" s="243"/>
      <c r="S532" s="243"/>
      <c r="T532" s="24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5" t="s">
        <v>143</v>
      </c>
      <c r="AU532" s="245" t="s">
        <v>149</v>
      </c>
      <c r="AV532" s="13" t="s">
        <v>81</v>
      </c>
      <c r="AW532" s="13" t="s">
        <v>34</v>
      </c>
      <c r="AX532" s="13" t="s">
        <v>72</v>
      </c>
      <c r="AY532" s="245" t="s">
        <v>130</v>
      </c>
    </row>
    <row r="533" s="13" customFormat="1">
      <c r="A533" s="13"/>
      <c r="B533" s="235"/>
      <c r="C533" s="236"/>
      <c r="D533" s="228" t="s">
        <v>143</v>
      </c>
      <c r="E533" s="237" t="s">
        <v>28</v>
      </c>
      <c r="F533" s="238" t="s">
        <v>1164</v>
      </c>
      <c r="G533" s="236"/>
      <c r="H533" s="239">
        <v>19.899999999999999</v>
      </c>
      <c r="I533" s="240"/>
      <c r="J533" s="236"/>
      <c r="K533" s="236"/>
      <c r="L533" s="241"/>
      <c r="M533" s="242"/>
      <c r="N533" s="243"/>
      <c r="O533" s="243"/>
      <c r="P533" s="243"/>
      <c r="Q533" s="243"/>
      <c r="R533" s="243"/>
      <c r="S533" s="243"/>
      <c r="T533" s="24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5" t="s">
        <v>143</v>
      </c>
      <c r="AU533" s="245" t="s">
        <v>149</v>
      </c>
      <c r="AV533" s="13" t="s">
        <v>81</v>
      </c>
      <c r="AW533" s="13" t="s">
        <v>34</v>
      </c>
      <c r="AX533" s="13" t="s">
        <v>72</v>
      </c>
      <c r="AY533" s="245" t="s">
        <v>130</v>
      </c>
    </row>
    <row r="534" s="13" customFormat="1">
      <c r="A534" s="13"/>
      <c r="B534" s="235"/>
      <c r="C534" s="236"/>
      <c r="D534" s="228" t="s">
        <v>143</v>
      </c>
      <c r="E534" s="237" t="s">
        <v>28</v>
      </c>
      <c r="F534" s="238" t="s">
        <v>1165</v>
      </c>
      <c r="G534" s="236"/>
      <c r="H534" s="239">
        <v>18.899999999999999</v>
      </c>
      <c r="I534" s="240"/>
      <c r="J534" s="236"/>
      <c r="K534" s="236"/>
      <c r="L534" s="241"/>
      <c r="M534" s="242"/>
      <c r="N534" s="243"/>
      <c r="O534" s="243"/>
      <c r="P534" s="243"/>
      <c r="Q534" s="243"/>
      <c r="R534" s="243"/>
      <c r="S534" s="243"/>
      <c r="T534" s="24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5" t="s">
        <v>143</v>
      </c>
      <c r="AU534" s="245" t="s">
        <v>149</v>
      </c>
      <c r="AV534" s="13" t="s">
        <v>81</v>
      </c>
      <c r="AW534" s="13" t="s">
        <v>34</v>
      </c>
      <c r="AX534" s="13" t="s">
        <v>72</v>
      </c>
      <c r="AY534" s="245" t="s">
        <v>130</v>
      </c>
    </row>
    <row r="535" s="14" customFormat="1">
      <c r="A535" s="14"/>
      <c r="B535" s="246"/>
      <c r="C535" s="247"/>
      <c r="D535" s="228" t="s">
        <v>143</v>
      </c>
      <c r="E535" s="248" t="s">
        <v>28</v>
      </c>
      <c r="F535" s="249" t="s">
        <v>283</v>
      </c>
      <c r="G535" s="247"/>
      <c r="H535" s="250">
        <v>142</v>
      </c>
      <c r="I535" s="251"/>
      <c r="J535" s="247"/>
      <c r="K535" s="247"/>
      <c r="L535" s="252"/>
      <c r="M535" s="253"/>
      <c r="N535" s="254"/>
      <c r="O535" s="254"/>
      <c r="P535" s="254"/>
      <c r="Q535" s="254"/>
      <c r="R535" s="254"/>
      <c r="S535" s="254"/>
      <c r="T535" s="255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6" t="s">
        <v>143</v>
      </c>
      <c r="AU535" s="256" t="s">
        <v>149</v>
      </c>
      <c r="AV535" s="14" t="s">
        <v>137</v>
      </c>
      <c r="AW535" s="14" t="s">
        <v>34</v>
      </c>
      <c r="AX535" s="14" t="s">
        <v>79</v>
      </c>
      <c r="AY535" s="256" t="s">
        <v>130</v>
      </c>
    </row>
    <row r="536" s="2" customFormat="1" ht="24.15" customHeight="1">
      <c r="A536" s="41"/>
      <c r="B536" s="42"/>
      <c r="C536" s="215" t="s">
        <v>582</v>
      </c>
      <c r="D536" s="215" t="s">
        <v>132</v>
      </c>
      <c r="E536" s="216" t="s">
        <v>1166</v>
      </c>
      <c r="F536" s="217" t="s">
        <v>1167</v>
      </c>
      <c r="G536" s="218" t="s">
        <v>189</v>
      </c>
      <c r="H536" s="219">
        <v>193.59999999999999</v>
      </c>
      <c r="I536" s="220"/>
      <c r="J536" s="221">
        <f>ROUND(I536*H536,2)</f>
        <v>0</v>
      </c>
      <c r="K536" s="217" t="s">
        <v>136</v>
      </c>
      <c r="L536" s="47"/>
      <c r="M536" s="222" t="s">
        <v>28</v>
      </c>
      <c r="N536" s="223" t="s">
        <v>43</v>
      </c>
      <c r="O536" s="87"/>
      <c r="P536" s="224">
        <f>O536*H536</f>
        <v>0</v>
      </c>
      <c r="Q536" s="224">
        <v>0</v>
      </c>
      <c r="R536" s="224">
        <f>Q536*H536</f>
        <v>0</v>
      </c>
      <c r="S536" s="224">
        <v>0.22</v>
      </c>
      <c r="T536" s="225">
        <f>S536*H536</f>
        <v>42.591999999999999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26" t="s">
        <v>137</v>
      </c>
      <c r="AT536" s="226" t="s">
        <v>132</v>
      </c>
      <c r="AU536" s="226" t="s">
        <v>149</v>
      </c>
      <c r="AY536" s="20" t="s">
        <v>130</v>
      </c>
      <c r="BE536" s="227">
        <f>IF(N536="základní",J536,0)</f>
        <v>0</v>
      </c>
      <c r="BF536" s="227">
        <f>IF(N536="snížená",J536,0)</f>
        <v>0</v>
      </c>
      <c r="BG536" s="227">
        <f>IF(N536="zákl. přenesená",J536,0)</f>
        <v>0</v>
      </c>
      <c r="BH536" s="227">
        <f>IF(N536="sníž. přenesená",J536,0)</f>
        <v>0</v>
      </c>
      <c r="BI536" s="227">
        <f>IF(N536="nulová",J536,0)</f>
        <v>0</v>
      </c>
      <c r="BJ536" s="20" t="s">
        <v>79</v>
      </c>
      <c r="BK536" s="227">
        <f>ROUND(I536*H536,2)</f>
        <v>0</v>
      </c>
      <c r="BL536" s="20" t="s">
        <v>137</v>
      </c>
      <c r="BM536" s="226" t="s">
        <v>1168</v>
      </c>
    </row>
    <row r="537" s="2" customFormat="1">
      <c r="A537" s="41"/>
      <c r="B537" s="42"/>
      <c r="C537" s="43"/>
      <c r="D537" s="228" t="s">
        <v>139</v>
      </c>
      <c r="E537" s="43"/>
      <c r="F537" s="229" t="s">
        <v>1169</v>
      </c>
      <c r="G537" s="43"/>
      <c r="H537" s="43"/>
      <c r="I537" s="230"/>
      <c r="J537" s="43"/>
      <c r="K537" s="43"/>
      <c r="L537" s="47"/>
      <c r="M537" s="231"/>
      <c r="N537" s="232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139</v>
      </c>
      <c r="AU537" s="20" t="s">
        <v>149</v>
      </c>
    </row>
    <row r="538" s="2" customFormat="1">
      <c r="A538" s="41"/>
      <c r="B538" s="42"/>
      <c r="C538" s="43"/>
      <c r="D538" s="233" t="s">
        <v>141</v>
      </c>
      <c r="E538" s="43"/>
      <c r="F538" s="234" t="s">
        <v>1170</v>
      </c>
      <c r="G538" s="43"/>
      <c r="H538" s="43"/>
      <c r="I538" s="230"/>
      <c r="J538" s="43"/>
      <c r="K538" s="43"/>
      <c r="L538" s="47"/>
      <c r="M538" s="231"/>
      <c r="N538" s="232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141</v>
      </c>
      <c r="AU538" s="20" t="s">
        <v>149</v>
      </c>
    </row>
    <row r="539" s="13" customFormat="1">
      <c r="A539" s="13"/>
      <c r="B539" s="235"/>
      <c r="C539" s="236"/>
      <c r="D539" s="228" t="s">
        <v>143</v>
      </c>
      <c r="E539" s="237" t="s">
        <v>28</v>
      </c>
      <c r="F539" s="238" t="s">
        <v>1171</v>
      </c>
      <c r="G539" s="236"/>
      <c r="H539" s="239">
        <v>154.80000000000001</v>
      </c>
      <c r="I539" s="240"/>
      <c r="J539" s="236"/>
      <c r="K539" s="236"/>
      <c r="L539" s="241"/>
      <c r="M539" s="242"/>
      <c r="N539" s="243"/>
      <c r="O539" s="243"/>
      <c r="P539" s="243"/>
      <c r="Q539" s="243"/>
      <c r="R539" s="243"/>
      <c r="S539" s="243"/>
      <c r="T539" s="24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5" t="s">
        <v>143</v>
      </c>
      <c r="AU539" s="245" t="s">
        <v>149</v>
      </c>
      <c r="AV539" s="13" t="s">
        <v>81</v>
      </c>
      <c r="AW539" s="13" t="s">
        <v>34</v>
      </c>
      <c r="AX539" s="13" t="s">
        <v>72</v>
      </c>
      <c r="AY539" s="245" t="s">
        <v>130</v>
      </c>
    </row>
    <row r="540" s="13" customFormat="1">
      <c r="A540" s="13"/>
      <c r="B540" s="235"/>
      <c r="C540" s="236"/>
      <c r="D540" s="228" t="s">
        <v>143</v>
      </c>
      <c r="E540" s="237" t="s">
        <v>28</v>
      </c>
      <c r="F540" s="238" t="s">
        <v>1164</v>
      </c>
      <c r="G540" s="236"/>
      <c r="H540" s="239">
        <v>19.899999999999999</v>
      </c>
      <c r="I540" s="240"/>
      <c r="J540" s="236"/>
      <c r="K540" s="236"/>
      <c r="L540" s="241"/>
      <c r="M540" s="242"/>
      <c r="N540" s="243"/>
      <c r="O540" s="243"/>
      <c r="P540" s="243"/>
      <c r="Q540" s="243"/>
      <c r="R540" s="243"/>
      <c r="S540" s="243"/>
      <c r="T540" s="24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5" t="s">
        <v>143</v>
      </c>
      <c r="AU540" s="245" t="s">
        <v>149</v>
      </c>
      <c r="AV540" s="13" t="s">
        <v>81</v>
      </c>
      <c r="AW540" s="13" t="s">
        <v>34</v>
      </c>
      <c r="AX540" s="13" t="s">
        <v>72</v>
      </c>
      <c r="AY540" s="245" t="s">
        <v>130</v>
      </c>
    </row>
    <row r="541" s="13" customFormat="1">
      <c r="A541" s="13"/>
      <c r="B541" s="235"/>
      <c r="C541" s="236"/>
      <c r="D541" s="228" t="s">
        <v>143</v>
      </c>
      <c r="E541" s="237" t="s">
        <v>28</v>
      </c>
      <c r="F541" s="238" t="s">
        <v>1165</v>
      </c>
      <c r="G541" s="236"/>
      <c r="H541" s="239">
        <v>18.899999999999999</v>
      </c>
      <c r="I541" s="240"/>
      <c r="J541" s="236"/>
      <c r="K541" s="236"/>
      <c r="L541" s="241"/>
      <c r="M541" s="242"/>
      <c r="N541" s="243"/>
      <c r="O541" s="243"/>
      <c r="P541" s="243"/>
      <c r="Q541" s="243"/>
      <c r="R541" s="243"/>
      <c r="S541" s="243"/>
      <c r="T541" s="24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5" t="s">
        <v>143</v>
      </c>
      <c r="AU541" s="245" t="s">
        <v>149</v>
      </c>
      <c r="AV541" s="13" t="s">
        <v>81</v>
      </c>
      <c r="AW541" s="13" t="s">
        <v>34</v>
      </c>
      <c r="AX541" s="13" t="s">
        <v>72</v>
      </c>
      <c r="AY541" s="245" t="s">
        <v>130</v>
      </c>
    </row>
    <row r="542" s="14" customFormat="1">
      <c r="A542" s="14"/>
      <c r="B542" s="246"/>
      <c r="C542" s="247"/>
      <c r="D542" s="228" t="s">
        <v>143</v>
      </c>
      <c r="E542" s="248" t="s">
        <v>28</v>
      </c>
      <c r="F542" s="249" t="s">
        <v>283</v>
      </c>
      <c r="G542" s="247"/>
      <c r="H542" s="250">
        <v>193.60000000000002</v>
      </c>
      <c r="I542" s="251"/>
      <c r="J542" s="247"/>
      <c r="K542" s="247"/>
      <c r="L542" s="252"/>
      <c r="M542" s="253"/>
      <c r="N542" s="254"/>
      <c r="O542" s="254"/>
      <c r="P542" s="254"/>
      <c r="Q542" s="254"/>
      <c r="R542" s="254"/>
      <c r="S542" s="254"/>
      <c r="T542" s="255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6" t="s">
        <v>143</v>
      </c>
      <c r="AU542" s="256" t="s">
        <v>149</v>
      </c>
      <c r="AV542" s="14" t="s">
        <v>137</v>
      </c>
      <c r="AW542" s="14" t="s">
        <v>34</v>
      </c>
      <c r="AX542" s="14" t="s">
        <v>79</v>
      </c>
      <c r="AY542" s="256" t="s">
        <v>130</v>
      </c>
    </row>
    <row r="543" s="2" customFormat="1" ht="16.5" customHeight="1">
      <c r="A543" s="41"/>
      <c r="B543" s="42"/>
      <c r="C543" s="215" t="s">
        <v>1172</v>
      </c>
      <c r="D543" s="215" t="s">
        <v>132</v>
      </c>
      <c r="E543" s="216" t="s">
        <v>880</v>
      </c>
      <c r="F543" s="217" t="s">
        <v>881</v>
      </c>
      <c r="G543" s="218" t="s">
        <v>167</v>
      </c>
      <c r="H543" s="219">
        <v>18</v>
      </c>
      <c r="I543" s="220"/>
      <c r="J543" s="221">
        <f>ROUND(I543*H543,2)</f>
        <v>0</v>
      </c>
      <c r="K543" s="217" t="s">
        <v>136</v>
      </c>
      <c r="L543" s="47"/>
      <c r="M543" s="222" t="s">
        <v>28</v>
      </c>
      <c r="N543" s="223" t="s">
        <v>43</v>
      </c>
      <c r="O543" s="87"/>
      <c r="P543" s="224">
        <f>O543*H543</f>
        <v>0</v>
      </c>
      <c r="Q543" s="224">
        <v>0</v>
      </c>
      <c r="R543" s="224">
        <f>Q543*H543</f>
        <v>0</v>
      </c>
      <c r="S543" s="224">
        <v>0.20499999999999999</v>
      </c>
      <c r="T543" s="225">
        <f>S543*H543</f>
        <v>3.6899999999999999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26" t="s">
        <v>137</v>
      </c>
      <c r="AT543" s="226" t="s">
        <v>132</v>
      </c>
      <c r="AU543" s="226" t="s">
        <v>149</v>
      </c>
      <c r="AY543" s="20" t="s">
        <v>130</v>
      </c>
      <c r="BE543" s="227">
        <f>IF(N543="základní",J543,0)</f>
        <v>0</v>
      </c>
      <c r="BF543" s="227">
        <f>IF(N543="snížená",J543,0)</f>
        <v>0</v>
      </c>
      <c r="BG543" s="227">
        <f>IF(N543="zákl. přenesená",J543,0)</f>
        <v>0</v>
      </c>
      <c r="BH543" s="227">
        <f>IF(N543="sníž. přenesená",J543,0)</f>
        <v>0</v>
      </c>
      <c r="BI543" s="227">
        <f>IF(N543="nulová",J543,0)</f>
        <v>0</v>
      </c>
      <c r="BJ543" s="20" t="s">
        <v>79</v>
      </c>
      <c r="BK543" s="227">
        <f>ROUND(I543*H543,2)</f>
        <v>0</v>
      </c>
      <c r="BL543" s="20" t="s">
        <v>137</v>
      </c>
      <c r="BM543" s="226" t="s">
        <v>1173</v>
      </c>
    </row>
    <row r="544" s="2" customFormat="1">
      <c r="A544" s="41"/>
      <c r="B544" s="42"/>
      <c r="C544" s="43"/>
      <c r="D544" s="228" t="s">
        <v>139</v>
      </c>
      <c r="E544" s="43"/>
      <c r="F544" s="229" t="s">
        <v>883</v>
      </c>
      <c r="G544" s="43"/>
      <c r="H544" s="43"/>
      <c r="I544" s="230"/>
      <c r="J544" s="43"/>
      <c r="K544" s="43"/>
      <c r="L544" s="47"/>
      <c r="M544" s="231"/>
      <c r="N544" s="232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139</v>
      </c>
      <c r="AU544" s="20" t="s">
        <v>149</v>
      </c>
    </row>
    <row r="545" s="2" customFormat="1">
      <c r="A545" s="41"/>
      <c r="B545" s="42"/>
      <c r="C545" s="43"/>
      <c r="D545" s="233" t="s">
        <v>141</v>
      </c>
      <c r="E545" s="43"/>
      <c r="F545" s="234" t="s">
        <v>884</v>
      </c>
      <c r="G545" s="43"/>
      <c r="H545" s="43"/>
      <c r="I545" s="230"/>
      <c r="J545" s="43"/>
      <c r="K545" s="43"/>
      <c r="L545" s="47"/>
      <c r="M545" s="231"/>
      <c r="N545" s="232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141</v>
      </c>
      <c r="AU545" s="20" t="s">
        <v>149</v>
      </c>
    </row>
    <row r="546" s="13" customFormat="1">
      <c r="A546" s="13"/>
      <c r="B546" s="235"/>
      <c r="C546" s="236"/>
      <c r="D546" s="228" t="s">
        <v>143</v>
      </c>
      <c r="E546" s="237" t="s">
        <v>28</v>
      </c>
      <c r="F546" s="238" t="s">
        <v>198</v>
      </c>
      <c r="G546" s="236"/>
      <c r="H546" s="239">
        <v>18</v>
      </c>
      <c r="I546" s="240"/>
      <c r="J546" s="236"/>
      <c r="K546" s="236"/>
      <c r="L546" s="241"/>
      <c r="M546" s="242"/>
      <c r="N546" s="243"/>
      <c r="O546" s="243"/>
      <c r="P546" s="243"/>
      <c r="Q546" s="243"/>
      <c r="R546" s="243"/>
      <c r="S546" s="243"/>
      <c r="T546" s="24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5" t="s">
        <v>143</v>
      </c>
      <c r="AU546" s="245" t="s">
        <v>149</v>
      </c>
      <c r="AV546" s="13" t="s">
        <v>81</v>
      </c>
      <c r="AW546" s="13" t="s">
        <v>34</v>
      </c>
      <c r="AX546" s="13" t="s">
        <v>79</v>
      </c>
      <c r="AY546" s="245" t="s">
        <v>130</v>
      </c>
    </row>
    <row r="547" s="12" customFormat="1" ht="22.8" customHeight="1">
      <c r="A547" s="12"/>
      <c r="B547" s="199"/>
      <c r="C547" s="200"/>
      <c r="D547" s="201" t="s">
        <v>71</v>
      </c>
      <c r="E547" s="213" t="s">
        <v>637</v>
      </c>
      <c r="F547" s="213" t="s">
        <v>638</v>
      </c>
      <c r="G547" s="200"/>
      <c r="H547" s="200"/>
      <c r="I547" s="203"/>
      <c r="J547" s="214">
        <f>BK547</f>
        <v>0</v>
      </c>
      <c r="K547" s="200"/>
      <c r="L547" s="205"/>
      <c r="M547" s="206"/>
      <c r="N547" s="207"/>
      <c r="O547" s="207"/>
      <c r="P547" s="208">
        <f>SUM(P548:P586)</f>
        <v>0</v>
      </c>
      <c r="Q547" s="207"/>
      <c r="R547" s="208">
        <f>SUM(R548:R586)</f>
        <v>0</v>
      </c>
      <c r="S547" s="207"/>
      <c r="T547" s="209">
        <f>SUM(T548:T586)</f>
        <v>0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210" t="s">
        <v>79</v>
      </c>
      <c r="AT547" s="211" t="s">
        <v>71</v>
      </c>
      <c r="AU547" s="211" t="s">
        <v>79</v>
      </c>
      <c r="AY547" s="210" t="s">
        <v>130</v>
      </c>
      <c r="BK547" s="212">
        <f>SUM(BK548:BK586)</f>
        <v>0</v>
      </c>
    </row>
    <row r="548" s="2" customFormat="1" ht="21.75" customHeight="1">
      <c r="A548" s="41"/>
      <c r="B548" s="42"/>
      <c r="C548" s="215" t="s">
        <v>1174</v>
      </c>
      <c r="D548" s="215" t="s">
        <v>132</v>
      </c>
      <c r="E548" s="216" t="s">
        <v>640</v>
      </c>
      <c r="F548" s="217" t="s">
        <v>641</v>
      </c>
      <c r="G548" s="218" t="s">
        <v>302</v>
      </c>
      <c r="H548" s="219">
        <v>62.479999999999997</v>
      </c>
      <c r="I548" s="220"/>
      <c r="J548" s="221">
        <f>ROUND(I548*H548,2)</f>
        <v>0</v>
      </c>
      <c r="K548" s="217" t="s">
        <v>136</v>
      </c>
      <c r="L548" s="47"/>
      <c r="M548" s="222" t="s">
        <v>28</v>
      </c>
      <c r="N548" s="223" t="s">
        <v>43</v>
      </c>
      <c r="O548" s="87"/>
      <c r="P548" s="224">
        <f>O548*H548</f>
        <v>0</v>
      </c>
      <c r="Q548" s="224">
        <v>0</v>
      </c>
      <c r="R548" s="224">
        <f>Q548*H548</f>
        <v>0</v>
      </c>
      <c r="S548" s="224">
        <v>0</v>
      </c>
      <c r="T548" s="225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26" t="s">
        <v>137</v>
      </c>
      <c r="AT548" s="226" t="s">
        <v>132</v>
      </c>
      <c r="AU548" s="226" t="s">
        <v>81</v>
      </c>
      <c r="AY548" s="20" t="s">
        <v>130</v>
      </c>
      <c r="BE548" s="227">
        <f>IF(N548="základní",J548,0)</f>
        <v>0</v>
      </c>
      <c r="BF548" s="227">
        <f>IF(N548="snížená",J548,0)</f>
        <v>0</v>
      </c>
      <c r="BG548" s="227">
        <f>IF(N548="zákl. přenesená",J548,0)</f>
        <v>0</v>
      </c>
      <c r="BH548" s="227">
        <f>IF(N548="sníž. přenesená",J548,0)</f>
        <v>0</v>
      </c>
      <c r="BI548" s="227">
        <f>IF(N548="nulová",J548,0)</f>
        <v>0</v>
      </c>
      <c r="BJ548" s="20" t="s">
        <v>79</v>
      </c>
      <c r="BK548" s="227">
        <f>ROUND(I548*H548,2)</f>
        <v>0</v>
      </c>
      <c r="BL548" s="20" t="s">
        <v>137</v>
      </c>
      <c r="BM548" s="226" t="s">
        <v>1175</v>
      </c>
    </row>
    <row r="549" s="2" customFormat="1">
      <c r="A549" s="41"/>
      <c r="B549" s="42"/>
      <c r="C549" s="43"/>
      <c r="D549" s="228" t="s">
        <v>139</v>
      </c>
      <c r="E549" s="43"/>
      <c r="F549" s="229" t="s">
        <v>643</v>
      </c>
      <c r="G549" s="43"/>
      <c r="H549" s="43"/>
      <c r="I549" s="230"/>
      <c r="J549" s="43"/>
      <c r="K549" s="43"/>
      <c r="L549" s="47"/>
      <c r="M549" s="231"/>
      <c r="N549" s="232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20" t="s">
        <v>139</v>
      </c>
      <c r="AU549" s="20" t="s">
        <v>81</v>
      </c>
    </row>
    <row r="550" s="2" customFormat="1">
      <c r="A550" s="41"/>
      <c r="B550" s="42"/>
      <c r="C550" s="43"/>
      <c r="D550" s="233" t="s">
        <v>141</v>
      </c>
      <c r="E550" s="43"/>
      <c r="F550" s="234" t="s">
        <v>644</v>
      </c>
      <c r="G550" s="43"/>
      <c r="H550" s="43"/>
      <c r="I550" s="230"/>
      <c r="J550" s="43"/>
      <c r="K550" s="43"/>
      <c r="L550" s="47"/>
      <c r="M550" s="231"/>
      <c r="N550" s="232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141</v>
      </c>
      <c r="AU550" s="20" t="s">
        <v>81</v>
      </c>
    </row>
    <row r="551" s="13" customFormat="1">
      <c r="A551" s="13"/>
      <c r="B551" s="235"/>
      <c r="C551" s="236"/>
      <c r="D551" s="228" t="s">
        <v>143</v>
      </c>
      <c r="E551" s="237" t="s">
        <v>28</v>
      </c>
      <c r="F551" s="238" t="s">
        <v>1176</v>
      </c>
      <c r="G551" s="236"/>
      <c r="H551" s="239">
        <v>62.479999999999997</v>
      </c>
      <c r="I551" s="240"/>
      <c r="J551" s="236"/>
      <c r="K551" s="236"/>
      <c r="L551" s="241"/>
      <c r="M551" s="242"/>
      <c r="N551" s="243"/>
      <c r="O551" s="243"/>
      <c r="P551" s="243"/>
      <c r="Q551" s="243"/>
      <c r="R551" s="243"/>
      <c r="S551" s="243"/>
      <c r="T551" s="244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5" t="s">
        <v>143</v>
      </c>
      <c r="AU551" s="245" t="s">
        <v>81</v>
      </c>
      <c r="AV551" s="13" t="s">
        <v>81</v>
      </c>
      <c r="AW551" s="13" t="s">
        <v>34</v>
      </c>
      <c r="AX551" s="13" t="s">
        <v>72</v>
      </c>
      <c r="AY551" s="245" t="s">
        <v>130</v>
      </c>
    </row>
    <row r="552" s="14" customFormat="1">
      <c r="A552" s="14"/>
      <c r="B552" s="246"/>
      <c r="C552" s="247"/>
      <c r="D552" s="228" t="s">
        <v>143</v>
      </c>
      <c r="E552" s="248" t="s">
        <v>28</v>
      </c>
      <c r="F552" s="249" t="s">
        <v>283</v>
      </c>
      <c r="G552" s="247"/>
      <c r="H552" s="250">
        <v>62.479999999999997</v>
      </c>
      <c r="I552" s="251"/>
      <c r="J552" s="247"/>
      <c r="K552" s="247"/>
      <c r="L552" s="252"/>
      <c r="M552" s="253"/>
      <c r="N552" s="254"/>
      <c r="O552" s="254"/>
      <c r="P552" s="254"/>
      <c r="Q552" s="254"/>
      <c r="R552" s="254"/>
      <c r="S552" s="254"/>
      <c r="T552" s="255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6" t="s">
        <v>143</v>
      </c>
      <c r="AU552" s="256" t="s">
        <v>81</v>
      </c>
      <c r="AV552" s="14" t="s">
        <v>137</v>
      </c>
      <c r="AW552" s="14" t="s">
        <v>34</v>
      </c>
      <c r="AX552" s="14" t="s">
        <v>79</v>
      </c>
      <c r="AY552" s="256" t="s">
        <v>130</v>
      </c>
    </row>
    <row r="553" s="2" customFormat="1" ht="24.15" customHeight="1">
      <c r="A553" s="41"/>
      <c r="B553" s="42"/>
      <c r="C553" s="215" t="s">
        <v>1177</v>
      </c>
      <c r="D553" s="215" t="s">
        <v>132</v>
      </c>
      <c r="E553" s="216" t="s">
        <v>646</v>
      </c>
      <c r="F553" s="217" t="s">
        <v>647</v>
      </c>
      <c r="G553" s="218" t="s">
        <v>302</v>
      </c>
      <c r="H553" s="219">
        <v>249.91999999999999</v>
      </c>
      <c r="I553" s="220"/>
      <c r="J553" s="221">
        <f>ROUND(I553*H553,2)</f>
        <v>0</v>
      </c>
      <c r="K553" s="217" t="s">
        <v>136</v>
      </c>
      <c r="L553" s="47"/>
      <c r="M553" s="222" t="s">
        <v>28</v>
      </c>
      <c r="N553" s="223" t="s">
        <v>43</v>
      </c>
      <c r="O553" s="87"/>
      <c r="P553" s="224">
        <f>O553*H553</f>
        <v>0</v>
      </c>
      <c r="Q553" s="224">
        <v>0</v>
      </c>
      <c r="R553" s="224">
        <f>Q553*H553</f>
        <v>0</v>
      </c>
      <c r="S553" s="224">
        <v>0</v>
      </c>
      <c r="T553" s="225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26" t="s">
        <v>137</v>
      </c>
      <c r="AT553" s="226" t="s">
        <v>132</v>
      </c>
      <c r="AU553" s="226" t="s">
        <v>81</v>
      </c>
      <c r="AY553" s="20" t="s">
        <v>130</v>
      </c>
      <c r="BE553" s="227">
        <f>IF(N553="základní",J553,0)</f>
        <v>0</v>
      </c>
      <c r="BF553" s="227">
        <f>IF(N553="snížená",J553,0)</f>
        <v>0</v>
      </c>
      <c r="BG553" s="227">
        <f>IF(N553="zákl. přenesená",J553,0)</f>
        <v>0</v>
      </c>
      <c r="BH553" s="227">
        <f>IF(N553="sníž. přenesená",J553,0)</f>
        <v>0</v>
      </c>
      <c r="BI553" s="227">
        <f>IF(N553="nulová",J553,0)</f>
        <v>0</v>
      </c>
      <c r="BJ553" s="20" t="s">
        <v>79</v>
      </c>
      <c r="BK553" s="227">
        <f>ROUND(I553*H553,2)</f>
        <v>0</v>
      </c>
      <c r="BL553" s="20" t="s">
        <v>137</v>
      </c>
      <c r="BM553" s="226" t="s">
        <v>1178</v>
      </c>
    </row>
    <row r="554" s="2" customFormat="1">
      <c r="A554" s="41"/>
      <c r="B554" s="42"/>
      <c r="C554" s="43"/>
      <c r="D554" s="228" t="s">
        <v>139</v>
      </c>
      <c r="E554" s="43"/>
      <c r="F554" s="229" t="s">
        <v>649</v>
      </c>
      <c r="G554" s="43"/>
      <c r="H554" s="43"/>
      <c r="I554" s="230"/>
      <c r="J554" s="43"/>
      <c r="K554" s="43"/>
      <c r="L554" s="47"/>
      <c r="M554" s="231"/>
      <c r="N554" s="232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139</v>
      </c>
      <c r="AU554" s="20" t="s">
        <v>81</v>
      </c>
    </row>
    <row r="555" s="2" customFormat="1">
      <c r="A555" s="41"/>
      <c r="B555" s="42"/>
      <c r="C555" s="43"/>
      <c r="D555" s="233" t="s">
        <v>141</v>
      </c>
      <c r="E555" s="43"/>
      <c r="F555" s="234" t="s">
        <v>650</v>
      </c>
      <c r="G555" s="43"/>
      <c r="H555" s="43"/>
      <c r="I555" s="230"/>
      <c r="J555" s="43"/>
      <c r="K555" s="43"/>
      <c r="L555" s="47"/>
      <c r="M555" s="231"/>
      <c r="N555" s="232"/>
      <c r="O555" s="87"/>
      <c r="P555" s="87"/>
      <c r="Q555" s="87"/>
      <c r="R555" s="87"/>
      <c r="S555" s="87"/>
      <c r="T555" s="88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T555" s="20" t="s">
        <v>141</v>
      </c>
      <c r="AU555" s="20" t="s">
        <v>81</v>
      </c>
    </row>
    <row r="556" s="2" customFormat="1">
      <c r="A556" s="41"/>
      <c r="B556" s="42"/>
      <c r="C556" s="43"/>
      <c r="D556" s="228" t="s">
        <v>220</v>
      </c>
      <c r="E556" s="43"/>
      <c r="F556" s="257" t="s">
        <v>261</v>
      </c>
      <c r="G556" s="43"/>
      <c r="H556" s="43"/>
      <c r="I556" s="230"/>
      <c r="J556" s="43"/>
      <c r="K556" s="43"/>
      <c r="L556" s="47"/>
      <c r="M556" s="231"/>
      <c r="N556" s="232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220</v>
      </c>
      <c r="AU556" s="20" t="s">
        <v>81</v>
      </c>
    </row>
    <row r="557" s="13" customFormat="1">
      <c r="A557" s="13"/>
      <c r="B557" s="235"/>
      <c r="C557" s="236"/>
      <c r="D557" s="228" t="s">
        <v>143</v>
      </c>
      <c r="E557" s="237" t="s">
        <v>28</v>
      </c>
      <c r="F557" s="238" t="s">
        <v>1179</v>
      </c>
      <c r="G557" s="236"/>
      <c r="H557" s="239">
        <v>249.91999999999999</v>
      </c>
      <c r="I557" s="240"/>
      <c r="J557" s="236"/>
      <c r="K557" s="236"/>
      <c r="L557" s="241"/>
      <c r="M557" s="242"/>
      <c r="N557" s="243"/>
      <c r="O557" s="243"/>
      <c r="P557" s="243"/>
      <c r="Q557" s="243"/>
      <c r="R557" s="243"/>
      <c r="S557" s="243"/>
      <c r="T557" s="24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5" t="s">
        <v>143</v>
      </c>
      <c r="AU557" s="245" t="s">
        <v>81</v>
      </c>
      <c r="AV557" s="13" t="s">
        <v>81</v>
      </c>
      <c r="AW557" s="13" t="s">
        <v>34</v>
      </c>
      <c r="AX557" s="13" t="s">
        <v>72</v>
      </c>
      <c r="AY557" s="245" t="s">
        <v>130</v>
      </c>
    </row>
    <row r="558" s="14" customFormat="1">
      <c r="A558" s="14"/>
      <c r="B558" s="246"/>
      <c r="C558" s="247"/>
      <c r="D558" s="228" t="s">
        <v>143</v>
      </c>
      <c r="E558" s="248" t="s">
        <v>28</v>
      </c>
      <c r="F558" s="249" t="s">
        <v>283</v>
      </c>
      <c r="G558" s="247"/>
      <c r="H558" s="250">
        <v>249.91999999999999</v>
      </c>
      <c r="I558" s="251"/>
      <c r="J558" s="247"/>
      <c r="K558" s="247"/>
      <c r="L558" s="252"/>
      <c r="M558" s="253"/>
      <c r="N558" s="254"/>
      <c r="O558" s="254"/>
      <c r="P558" s="254"/>
      <c r="Q558" s="254"/>
      <c r="R558" s="254"/>
      <c r="S558" s="254"/>
      <c r="T558" s="255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6" t="s">
        <v>143</v>
      </c>
      <c r="AU558" s="256" t="s">
        <v>81</v>
      </c>
      <c r="AV558" s="14" t="s">
        <v>137</v>
      </c>
      <c r="AW558" s="14" t="s">
        <v>34</v>
      </c>
      <c r="AX558" s="14" t="s">
        <v>79</v>
      </c>
      <c r="AY558" s="256" t="s">
        <v>130</v>
      </c>
    </row>
    <row r="559" s="2" customFormat="1" ht="21.75" customHeight="1">
      <c r="A559" s="41"/>
      <c r="B559" s="42"/>
      <c r="C559" s="215" t="s">
        <v>591</v>
      </c>
      <c r="D559" s="215" t="s">
        <v>132</v>
      </c>
      <c r="E559" s="216" t="s">
        <v>653</v>
      </c>
      <c r="F559" s="217" t="s">
        <v>654</v>
      </c>
      <c r="G559" s="218" t="s">
        <v>302</v>
      </c>
      <c r="H559" s="219">
        <v>150.36699999999999</v>
      </c>
      <c r="I559" s="220"/>
      <c r="J559" s="221">
        <f>ROUND(I559*H559,2)</f>
        <v>0</v>
      </c>
      <c r="K559" s="217" t="s">
        <v>136</v>
      </c>
      <c r="L559" s="47"/>
      <c r="M559" s="222" t="s">
        <v>28</v>
      </c>
      <c r="N559" s="223" t="s">
        <v>43</v>
      </c>
      <c r="O559" s="87"/>
      <c r="P559" s="224">
        <f>O559*H559</f>
        <v>0</v>
      </c>
      <c r="Q559" s="224">
        <v>0</v>
      </c>
      <c r="R559" s="224">
        <f>Q559*H559</f>
        <v>0</v>
      </c>
      <c r="S559" s="224">
        <v>0</v>
      </c>
      <c r="T559" s="225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26" t="s">
        <v>137</v>
      </c>
      <c r="AT559" s="226" t="s">
        <v>132</v>
      </c>
      <c r="AU559" s="226" t="s">
        <v>81</v>
      </c>
      <c r="AY559" s="20" t="s">
        <v>130</v>
      </c>
      <c r="BE559" s="227">
        <f>IF(N559="základní",J559,0)</f>
        <v>0</v>
      </c>
      <c r="BF559" s="227">
        <f>IF(N559="snížená",J559,0)</f>
        <v>0</v>
      </c>
      <c r="BG559" s="227">
        <f>IF(N559="zákl. přenesená",J559,0)</f>
        <v>0</v>
      </c>
      <c r="BH559" s="227">
        <f>IF(N559="sníž. přenesená",J559,0)</f>
        <v>0</v>
      </c>
      <c r="BI559" s="227">
        <f>IF(N559="nulová",J559,0)</f>
        <v>0</v>
      </c>
      <c r="BJ559" s="20" t="s">
        <v>79</v>
      </c>
      <c r="BK559" s="227">
        <f>ROUND(I559*H559,2)</f>
        <v>0</v>
      </c>
      <c r="BL559" s="20" t="s">
        <v>137</v>
      </c>
      <c r="BM559" s="226" t="s">
        <v>1180</v>
      </c>
    </row>
    <row r="560" s="2" customFormat="1">
      <c r="A560" s="41"/>
      <c r="B560" s="42"/>
      <c r="C560" s="43"/>
      <c r="D560" s="228" t="s">
        <v>139</v>
      </c>
      <c r="E560" s="43"/>
      <c r="F560" s="229" t="s">
        <v>656</v>
      </c>
      <c r="G560" s="43"/>
      <c r="H560" s="43"/>
      <c r="I560" s="230"/>
      <c r="J560" s="43"/>
      <c r="K560" s="43"/>
      <c r="L560" s="47"/>
      <c r="M560" s="231"/>
      <c r="N560" s="232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139</v>
      </c>
      <c r="AU560" s="20" t="s">
        <v>81</v>
      </c>
    </row>
    <row r="561" s="2" customFormat="1">
      <c r="A561" s="41"/>
      <c r="B561" s="42"/>
      <c r="C561" s="43"/>
      <c r="D561" s="233" t="s">
        <v>141</v>
      </c>
      <c r="E561" s="43"/>
      <c r="F561" s="234" t="s">
        <v>657</v>
      </c>
      <c r="G561" s="43"/>
      <c r="H561" s="43"/>
      <c r="I561" s="230"/>
      <c r="J561" s="43"/>
      <c r="K561" s="43"/>
      <c r="L561" s="47"/>
      <c r="M561" s="231"/>
      <c r="N561" s="232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141</v>
      </c>
      <c r="AU561" s="20" t="s">
        <v>81</v>
      </c>
    </row>
    <row r="562" s="13" customFormat="1">
      <c r="A562" s="13"/>
      <c r="B562" s="235"/>
      <c r="C562" s="236"/>
      <c r="D562" s="228" t="s">
        <v>143</v>
      </c>
      <c r="E562" s="237" t="s">
        <v>28</v>
      </c>
      <c r="F562" s="238" t="s">
        <v>1181</v>
      </c>
      <c r="G562" s="236"/>
      <c r="H562" s="239">
        <v>107.77500000000001</v>
      </c>
      <c r="I562" s="240"/>
      <c r="J562" s="236"/>
      <c r="K562" s="236"/>
      <c r="L562" s="241"/>
      <c r="M562" s="242"/>
      <c r="N562" s="243"/>
      <c r="O562" s="243"/>
      <c r="P562" s="243"/>
      <c r="Q562" s="243"/>
      <c r="R562" s="243"/>
      <c r="S562" s="243"/>
      <c r="T562" s="24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5" t="s">
        <v>143</v>
      </c>
      <c r="AU562" s="245" t="s">
        <v>81</v>
      </c>
      <c r="AV562" s="13" t="s">
        <v>81</v>
      </c>
      <c r="AW562" s="13" t="s">
        <v>34</v>
      </c>
      <c r="AX562" s="13" t="s">
        <v>72</v>
      </c>
      <c r="AY562" s="245" t="s">
        <v>130</v>
      </c>
    </row>
    <row r="563" s="13" customFormat="1">
      <c r="A563" s="13"/>
      <c r="B563" s="235"/>
      <c r="C563" s="236"/>
      <c r="D563" s="228" t="s">
        <v>143</v>
      </c>
      <c r="E563" s="237" t="s">
        <v>28</v>
      </c>
      <c r="F563" s="238" t="s">
        <v>1182</v>
      </c>
      <c r="G563" s="236"/>
      <c r="H563" s="239">
        <v>42.591999999999999</v>
      </c>
      <c r="I563" s="240"/>
      <c r="J563" s="236"/>
      <c r="K563" s="236"/>
      <c r="L563" s="241"/>
      <c r="M563" s="242"/>
      <c r="N563" s="243"/>
      <c r="O563" s="243"/>
      <c r="P563" s="243"/>
      <c r="Q563" s="243"/>
      <c r="R563" s="243"/>
      <c r="S563" s="243"/>
      <c r="T563" s="24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5" t="s">
        <v>143</v>
      </c>
      <c r="AU563" s="245" t="s">
        <v>81</v>
      </c>
      <c r="AV563" s="13" t="s">
        <v>81</v>
      </c>
      <c r="AW563" s="13" t="s">
        <v>34</v>
      </c>
      <c r="AX563" s="13" t="s">
        <v>72</v>
      </c>
      <c r="AY563" s="245" t="s">
        <v>130</v>
      </c>
    </row>
    <row r="564" s="14" customFormat="1">
      <c r="A564" s="14"/>
      <c r="B564" s="246"/>
      <c r="C564" s="247"/>
      <c r="D564" s="228" t="s">
        <v>143</v>
      </c>
      <c r="E564" s="248" t="s">
        <v>28</v>
      </c>
      <c r="F564" s="249" t="s">
        <v>283</v>
      </c>
      <c r="G564" s="247"/>
      <c r="H564" s="250">
        <v>150.36700000000002</v>
      </c>
      <c r="I564" s="251"/>
      <c r="J564" s="247"/>
      <c r="K564" s="247"/>
      <c r="L564" s="252"/>
      <c r="M564" s="253"/>
      <c r="N564" s="254"/>
      <c r="O564" s="254"/>
      <c r="P564" s="254"/>
      <c r="Q564" s="254"/>
      <c r="R564" s="254"/>
      <c r="S564" s="254"/>
      <c r="T564" s="255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6" t="s">
        <v>143</v>
      </c>
      <c r="AU564" s="256" t="s">
        <v>81</v>
      </c>
      <c r="AV564" s="14" t="s">
        <v>137</v>
      </c>
      <c r="AW564" s="14" t="s">
        <v>34</v>
      </c>
      <c r="AX564" s="14" t="s">
        <v>79</v>
      </c>
      <c r="AY564" s="256" t="s">
        <v>130</v>
      </c>
    </row>
    <row r="565" s="2" customFormat="1" ht="24.15" customHeight="1">
      <c r="A565" s="41"/>
      <c r="B565" s="42"/>
      <c r="C565" s="215" t="s">
        <v>1183</v>
      </c>
      <c r="D565" s="215" t="s">
        <v>132</v>
      </c>
      <c r="E565" s="216" t="s">
        <v>659</v>
      </c>
      <c r="F565" s="217" t="s">
        <v>660</v>
      </c>
      <c r="G565" s="218" t="s">
        <v>302</v>
      </c>
      <c r="H565" s="219">
        <v>1666.268</v>
      </c>
      <c r="I565" s="220"/>
      <c r="J565" s="221">
        <f>ROUND(I565*H565,2)</f>
        <v>0</v>
      </c>
      <c r="K565" s="217" t="s">
        <v>136</v>
      </c>
      <c r="L565" s="47"/>
      <c r="M565" s="222" t="s">
        <v>28</v>
      </c>
      <c r="N565" s="223" t="s">
        <v>43</v>
      </c>
      <c r="O565" s="87"/>
      <c r="P565" s="224">
        <f>O565*H565</f>
        <v>0</v>
      </c>
      <c r="Q565" s="224">
        <v>0</v>
      </c>
      <c r="R565" s="224">
        <f>Q565*H565</f>
        <v>0</v>
      </c>
      <c r="S565" s="224">
        <v>0</v>
      </c>
      <c r="T565" s="225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26" t="s">
        <v>137</v>
      </c>
      <c r="AT565" s="226" t="s">
        <v>132</v>
      </c>
      <c r="AU565" s="226" t="s">
        <v>81</v>
      </c>
      <c r="AY565" s="20" t="s">
        <v>130</v>
      </c>
      <c r="BE565" s="227">
        <f>IF(N565="základní",J565,0)</f>
        <v>0</v>
      </c>
      <c r="BF565" s="227">
        <f>IF(N565="snížená",J565,0)</f>
        <v>0</v>
      </c>
      <c r="BG565" s="227">
        <f>IF(N565="zákl. přenesená",J565,0)</f>
        <v>0</v>
      </c>
      <c r="BH565" s="227">
        <f>IF(N565="sníž. přenesená",J565,0)</f>
        <v>0</v>
      </c>
      <c r="BI565" s="227">
        <f>IF(N565="nulová",J565,0)</f>
        <v>0</v>
      </c>
      <c r="BJ565" s="20" t="s">
        <v>79</v>
      </c>
      <c r="BK565" s="227">
        <f>ROUND(I565*H565,2)</f>
        <v>0</v>
      </c>
      <c r="BL565" s="20" t="s">
        <v>137</v>
      </c>
      <c r="BM565" s="226" t="s">
        <v>1184</v>
      </c>
    </row>
    <row r="566" s="2" customFormat="1">
      <c r="A566" s="41"/>
      <c r="B566" s="42"/>
      <c r="C566" s="43"/>
      <c r="D566" s="228" t="s">
        <v>139</v>
      </c>
      <c r="E566" s="43"/>
      <c r="F566" s="229" t="s">
        <v>649</v>
      </c>
      <c r="G566" s="43"/>
      <c r="H566" s="43"/>
      <c r="I566" s="230"/>
      <c r="J566" s="43"/>
      <c r="K566" s="43"/>
      <c r="L566" s="47"/>
      <c r="M566" s="231"/>
      <c r="N566" s="232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139</v>
      </c>
      <c r="AU566" s="20" t="s">
        <v>81</v>
      </c>
    </row>
    <row r="567" s="2" customFormat="1">
      <c r="A567" s="41"/>
      <c r="B567" s="42"/>
      <c r="C567" s="43"/>
      <c r="D567" s="233" t="s">
        <v>141</v>
      </c>
      <c r="E567" s="43"/>
      <c r="F567" s="234" t="s">
        <v>662</v>
      </c>
      <c r="G567" s="43"/>
      <c r="H567" s="43"/>
      <c r="I567" s="230"/>
      <c r="J567" s="43"/>
      <c r="K567" s="43"/>
      <c r="L567" s="47"/>
      <c r="M567" s="231"/>
      <c r="N567" s="232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141</v>
      </c>
      <c r="AU567" s="20" t="s">
        <v>81</v>
      </c>
    </row>
    <row r="568" s="2" customFormat="1">
      <c r="A568" s="41"/>
      <c r="B568" s="42"/>
      <c r="C568" s="43"/>
      <c r="D568" s="228" t="s">
        <v>220</v>
      </c>
      <c r="E568" s="43"/>
      <c r="F568" s="257" t="s">
        <v>261</v>
      </c>
      <c r="G568" s="43"/>
      <c r="H568" s="43"/>
      <c r="I568" s="230"/>
      <c r="J568" s="43"/>
      <c r="K568" s="43"/>
      <c r="L568" s="47"/>
      <c r="M568" s="231"/>
      <c r="N568" s="232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220</v>
      </c>
      <c r="AU568" s="20" t="s">
        <v>81</v>
      </c>
    </row>
    <row r="569" s="13" customFormat="1">
      <c r="A569" s="13"/>
      <c r="B569" s="235"/>
      <c r="C569" s="236"/>
      <c r="D569" s="228" t="s">
        <v>143</v>
      </c>
      <c r="E569" s="237" t="s">
        <v>28</v>
      </c>
      <c r="F569" s="238" t="s">
        <v>1185</v>
      </c>
      <c r="G569" s="236"/>
      <c r="H569" s="239">
        <v>431.10000000000002</v>
      </c>
      <c r="I569" s="240"/>
      <c r="J569" s="236"/>
      <c r="K569" s="236"/>
      <c r="L569" s="241"/>
      <c r="M569" s="242"/>
      <c r="N569" s="243"/>
      <c r="O569" s="243"/>
      <c r="P569" s="243"/>
      <c r="Q569" s="243"/>
      <c r="R569" s="243"/>
      <c r="S569" s="243"/>
      <c r="T569" s="24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5" t="s">
        <v>143</v>
      </c>
      <c r="AU569" s="245" t="s">
        <v>81</v>
      </c>
      <c r="AV569" s="13" t="s">
        <v>81</v>
      </c>
      <c r="AW569" s="13" t="s">
        <v>34</v>
      </c>
      <c r="AX569" s="13" t="s">
        <v>72</v>
      </c>
      <c r="AY569" s="245" t="s">
        <v>130</v>
      </c>
    </row>
    <row r="570" s="13" customFormat="1">
      <c r="A570" s="13"/>
      <c r="B570" s="235"/>
      <c r="C570" s="236"/>
      <c r="D570" s="228" t="s">
        <v>143</v>
      </c>
      <c r="E570" s="237" t="s">
        <v>28</v>
      </c>
      <c r="F570" s="238" t="s">
        <v>1186</v>
      </c>
      <c r="G570" s="236"/>
      <c r="H570" s="239">
        <v>1235.1679999999999</v>
      </c>
      <c r="I570" s="240"/>
      <c r="J570" s="236"/>
      <c r="K570" s="236"/>
      <c r="L570" s="241"/>
      <c r="M570" s="242"/>
      <c r="N570" s="243"/>
      <c r="O570" s="243"/>
      <c r="P570" s="243"/>
      <c r="Q570" s="243"/>
      <c r="R570" s="243"/>
      <c r="S570" s="243"/>
      <c r="T570" s="24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5" t="s">
        <v>143</v>
      </c>
      <c r="AU570" s="245" t="s">
        <v>81</v>
      </c>
      <c r="AV570" s="13" t="s">
        <v>81</v>
      </c>
      <c r="AW570" s="13" t="s">
        <v>34</v>
      </c>
      <c r="AX570" s="13" t="s">
        <v>72</v>
      </c>
      <c r="AY570" s="245" t="s">
        <v>130</v>
      </c>
    </row>
    <row r="571" s="14" customFormat="1">
      <c r="A571" s="14"/>
      <c r="B571" s="246"/>
      <c r="C571" s="247"/>
      <c r="D571" s="228" t="s">
        <v>143</v>
      </c>
      <c r="E571" s="248" t="s">
        <v>28</v>
      </c>
      <c r="F571" s="249" t="s">
        <v>283</v>
      </c>
      <c r="G571" s="247"/>
      <c r="H571" s="250">
        <v>1666.268</v>
      </c>
      <c r="I571" s="251"/>
      <c r="J571" s="247"/>
      <c r="K571" s="247"/>
      <c r="L571" s="252"/>
      <c r="M571" s="253"/>
      <c r="N571" s="254"/>
      <c r="O571" s="254"/>
      <c r="P571" s="254"/>
      <c r="Q571" s="254"/>
      <c r="R571" s="254"/>
      <c r="S571" s="254"/>
      <c r="T571" s="255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6" t="s">
        <v>143</v>
      </c>
      <c r="AU571" s="256" t="s">
        <v>81</v>
      </c>
      <c r="AV571" s="14" t="s">
        <v>137</v>
      </c>
      <c r="AW571" s="14" t="s">
        <v>34</v>
      </c>
      <c r="AX571" s="14" t="s">
        <v>79</v>
      </c>
      <c r="AY571" s="256" t="s">
        <v>130</v>
      </c>
    </row>
    <row r="572" s="2" customFormat="1" ht="37.8" customHeight="1">
      <c r="A572" s="41"/>
      <c r="B572" s="42"/>
      <c r="C572" s="215" t="s">
        <v>1187</v>
      </c>
      <c r="D572" s="215" t="s">
        <v>132</v>
      </c>
      <c r="E572" s="216" t="s">
        <v>895</v>
      </c>
      <c r="F572" s="217" t="s">
        <v>896</v>
      </c>
      <c r="G572" s="218" t="s">
        <v>302</v>
      </c>
      <c r="H572" s="219">
        <v>107.77500000000001</v>
      </c>
      <c r="I572" s="220"/>
      <c r="J572" s="221">
        <f>ROUND(I572*H572,2)</f>
        <v>0</v>
      </c>
      <c r="K572" s="217" t="s">
        <v>136</v>
      </c>
      <c r="L572" s="47"/>
      <c r="M572" s="222" t="s">
        <v>28</v>
      </c>
      <c r="N572" s="223" t="s">
        <v>43</v>
      </c>
      <c r="O572" s="87"/>
      <c r="P572" s="224">
        <f>O572*H572</f>
        <v>0</v>
      </c>
      <c r="Q572" s="224">
        <v>0</v>
      </c>
      <c r="R572" s="224">
        <f>Q572*H572</f>
        <v>0</v>
      </c>
      <c r="S572" s="224">
        <v>0</v>
      </c>
      <c r="T572" s="225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26" t="s">
        <v>137</v>
      </c>
      <c r="AT572" s="226" t="s">
        <v>132</v>
      </c>
      <c r="AU572" s="226" t="s">
        <v>81</v>
      </c>
      <c r="AY572" s="20" t="s">
        <v>130</v>
      </c>
      <c r="BE572" s="227">
        <f>IF(N572="základní",J572,0)</f>
        <v>0</v>
      </c>
      <c r="BF572" s="227">
        <f>IF(N572="snížená",J572,0)</f>
        <v>0</v>
      </c>
      <c r="BG572" s="227">
        <f>IF(N572="zákl. přenesená",J572,0)</f>
        <v>0</v>
      </c>
      <c r="BH572" s="227">
        <f>IF(N572="sníž. přenesená",J572,0)</f>
        <v>0</v>
      </c>
      <c r="BI572" s="227">
        <f>IF(N572="nulová",J572,0)</f>
        <v>0</v>
      </c>
      <c r="BJ572" s="20" t="s">
        <v>79</v>
      </c>
      <c r="BK572" s="227">
        <f>ROUND(I572*H572,2)</f>
        <v>0</v>
      </c>
      <c r="BL572" s="20" t="s">
        <v>137</v>
      </c>
      <c r="BM572" s="226" t="s">
        <v>1188</v>
      </c>
    </row>
    <row r="573" s="2" customFormat="1">
      <c r="A573" s="41"/>
      <c r="B573" s="42"/>
      <c r="C573" s="43"/>
      <c r="D573" s="228" t="s">
        <v>139</v>
      </c>
      <c r="E573" s="43"/>
      <c r="F573" s="229" t="s">
        <v>898</v>
      </c>
      <c r="G573" s="43"/>
      <c r="H573" s="43"/>
      <c r="I573" s="230"/>
      <c r="J573" s="43"/>
      <c r="K573" s="43"/>
      <c r="L573" s="47"/>
      <c r="M573" s="231"/>
      <c r="N573" s="232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139</v>
      </c>
      <c r="AU573" s="20" t="s">
        <v>81</v>
      </c>
    </row>
    <row r="574" s="2" customFormat="1">
      <c r="A574" s="41"/>
      <c r="B574" s="42"/>
      <c r="C574" s="43"/>
      <c r="D574" s="233" t="s">
        <v>141</v>
      </c>
      <c r="E574" s="43"/>
      <c r="F574" s="234" t="s">
        <v>899</v>
      </c>
      <c r="G574" s="43"/>
      <c r="H574" s="43"/>
      <c r="I574" s="230"/>
      <c r="J574" s="43"/>
      <c r="K574" s="43"/>
      <c r="L574" s="47"/>
      <c r="M574" s="231"/>
      <c r="N574" s="232"/>
      <c r="O574" s="87"/>
      <c r="P574" s="87"/>
      <c r="Q574" s="87"/>
      <c r="R574" s="87"/>
      <c r="S574" s="87"/>
      <c r="T574" s="88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T574" s="20" t="s">
        <v>141</v>
      </c>
      <c r="AU574" s="20" t="s">
        <v>81</v>
      </c>
    </row>
    <row r="575" s="13" customFormat="1">
      <c r="A575" s="13"/>
      <c r="B575" s="235"/>
      <c r="C575" s="236"/>
      <c r="D575" s="228" t="s">
        <v>143</v>
      </c>
      <c r="E575" s="237" t="s">
        <v>28</v>
      </c>
      <c r="F575" s="238" t="s">
        <v>1189</v>
      </c>
      <c r="G575" s="236"/>
      <c r="H575" s="239">
        <v>107.77500000000001</v>
      </c>
      <c r="I575" s="240"/>
      <c r="J575" s="236"/>
      <c r="K575" s="236"/>
      <c r="L575" s="241"/>
      <c r="M575" s="242"/>
      <c r="N575" s="243"/>
      <c r="O575" s="243"/>
      <c r="P575" s="243"/>
      <c r="Q575" s="243"/>
      <c r="R575" s="243"/>
      <c r="S575" s="243"/>
      <c r="T575" s="244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5" t="s">
        <v>143</v>
      </c>
      <c r="AU575" s="245" t="s">
        <v>81</v>
      </c>
      <c r="AV575" s="13" t="s">
        <v>81</v>
      </c>
      <c r="AW575" s="13" t="s">
        <v>34</v>
      </c>
      <c r="AX575" s="13" t="s">
        <v>72</v>
      </c>
      <c r="AY575" s="245" t="s">
        <v>130</v>
      </c>
    </row>
    <row r="576" s="14" customFormat="1">
      <c r="A576" s="14"/>
      <c r="B576" s="246"/>
      <c r="C576" s="247"/>
      <c r="D576" s="228" t="s">
        <v>143</v>
      </c>
      <c r="E576" s="248" t="s">
        <v>28</v>
      </c>
      <c r="F576" s="249" t="s">
        <v>283</v>
      </c>
      <c r="G576" s="247"/>
      <c r="H576" s="250">
        <v>107.77500000000001</v>
      </c>
      <c r="I576" s="251"/>
      <c r="J576" s="247"/>
      <c r="K576" s="247"/>
      <c r="L576" s="252"/>
      <c r="M576" s="253"/>
      <c r="N576" s="254"/>
      <c r="O576" s="254"/>
      <c r="P576" s="254"/>
      <c r="Q576" s="254"/>
      <c r="R576" s="254"/>
      <c r="S576" s="254"/>
      <c r="T576" s="255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6" t="s">
        <v>143</v>
      </c>
      <c r="AU576" s="256" t="s">
        <v>81</v>
      </c>
      <c r="AV576" s="14" t="s">
        <v>137</v>
      </c>
      <c r="AW576" s="14" t="s">
        <v>34</v>
      </c>
      <c r="AX576" s="14" t="s">
        <v>79</v>
      </c>
      <c r="AY576" s="256" t="s">
        <v>130</v>
      </c>
    </row>
    <row r="577" s="2" customFormat="1" ht="44.25" customHeight="1">
      <c r="A577" s="41"/>
      <c r="B577" s="42"/>
      <c r="C577" s="215" t="s">
        <v>1190</v>
      </c>
      <c r="D577" s="215" t="s">
        <v>132</v>
      </c>
      <c r="E577" s="216" t="s">
        <v>665</v>
      </c>
      <c r="F577" s="217" t="s">
        <v>666</v>
      </c>
      <c r="G577" s="218" t="s">
        <v>302</v>
      </c>
      <c r="H577" s="219">
        <v>62.479999999999997</v>
      </c>
      <c r="I577" s="220"/>
      <c r="J577" s="221">
        <f>ROUND(I577*H577,2)</f>
        <v>0</v>
      </c>
      <c r="K577" s="217" t="s">
        <v>136</v>
      </c>
      <c r="L577" s="47"/>
      <c r="M577" s="222" t="s">
        <v>28</v>
      </c>
      <c r="N577" s="223" t="s">
        <v>43</v>
      </c>
      <c r="O577" s="87"/>
      <c r="P577" s="224">
        <f>O577*H577</f>
        <v>0</v>
      </c>
      <c r="Q577" s="224">
        <v>0</v>
      </c>
      <c r="R577" s="224">
        <f>Q577*H577</f>
        <v>0</v>
      </c>
      <c r="S577" s="224">
        <v>0</v>
      </c>
      <c r="T577" s="225">
        <f>S577*H577</f>
        <v>0</v>
      </c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R577" s="226" t="s">
        <v>137</v>
      </c>
      <c r="AT577" s="226" t="s">
        <v>132</v>
      </c>
      <c r="AU577" s="226" t="s">
        <v>81</v>
      </c>
      <c r="AY577" s="20" t="s">
        <v>130</v>
      </c>
      <c r="BE577" s="227">
        <f>IF(N577="základní",J577,0)</f>
        <v>0</v>
      </c>
      <c r="BF577" s="227">
        <f>IF(N577="snížená",J577,0)</f>
        <v>0</v>
      </c>
      <c r="BG577" s="227">
        <f>IF(N577="zákl. přenesená",J577,0)</f>
        <v>0</v>
      </c>
      <c r="BH577" s="227">
        <f>IF(N577="sníž. přenesená",J577,0)</f>
        <v>0</v>
      </c>
      <c r="BI577" s="227">
        <f>IF(N577="nulová",J577,0)</f>
        <v>0</v>
      </c>
      <c r="BJ577" s="20" t="s">
        <v>79</v>
      </c>
      <c r="BK577" s="227">
        <f>ROUND(I577*H577,2)</f>
        <v>0</v>
      </c>
      <c r="BL577" s="20" t="s">
        <v>137</v>
      </c>
      <c r="BM577" s="226" t="s">
        <v>1191</v>
      </c>
    </row>
    <row r="578" s="2" customFormat="1">
      <c r="A578" s="41"/>
      <c r="B578" s="42"/>
      <c r="C578" s="43"/>
      <c r="D578" s="228" t="s">
        <v>139</v>
      </c>
      <c r="E578" s="43"/>
      <c r="F578" s="229" t="s">
        <v>304</v>
      </c>
      <c r="G578" s="43"/>
      <c r="H578" s="43"/>
      <c r="I578" s="230"/>
      <c r="J578" s="43"/>
      <c r="K578" s="43"/>
      <c r="L578" s="47"/>
      <c r="M578" s="231"/>
      <c r="N578" s="232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139</v>
      </c>
      <c r="AU578" s="20" t="s">
        <v>81</v>
      </c>
    </row>
    <row r="579" s="2" customFormat="1">
      <c r="A579" s="41"/>
      <c r="B579" s="42"/>
      <c r="C579" s="43"/>
      <c r="D579" s="233" t="s">
        <v>141</v>
      </c>
      <c r="E579" s="43"/>
      <c r="F579" s="234" t="s">
        <v>668</v>
      </c>
      <c r="G579" s="43"/>
      <c r="H579" s="43"/>
      <c r="I579" s="230"/>
      <c r="J579" s="43"/>
      <c r="K579" s="43"/>
      <c r="L579" s="47"/>
      <c r="M579" s="231"/>
      <c r="N579" s="232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20" t="s">
        <v>141</v>
      </c>
      <c r="AU579" s="20" t="s">
        <v>81</v>
      </c>
    </row>
    <row r="580" s="13" customFormat="1">
      <c r="A580" s="13"/>
      <c r="B580" s="235"/>
      <c r="C580" s="236"/>
      <c r="D580" s="228" t="s">
        <v>143</v>
      </c>
      <c r="E580" s="237" t="s">
        <v>28</v>
      </c>
      <c r="F580" s="238" t="s">
        <v>1192</v>
      </c>
      <c r="G580" s="236"/>
      <c r="H580" s="239">
        <v>62.479999999999997</v>
      </c>
      <c r="I580" s="240"/>
      <c r="J580" s="236"/>
      <c r="K580" s="236"/>
      <c r="L580" s="241"/>
      <c r="M580" s="242"/>
      <c r="N580" s="243"/>
      <c r="O580" s="243"/>
      <c r="P580" s="243"/>
      <c r="Q580" s="243"/>
      <c r="R580" s="243"/>
      <c r="S580" s="243"/>
      <c r="T580" s="24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5" t="s">
        <v>143</v>
      </c>
      <c r="AU580" s="245" t="s">
        <v>81</v>
      </c>
      <c r="AV580" s="13" t="s">
        <v>81</v>
      </c>
      <c r="AW580" s="13" t="s">
        <v>34</v>
      </c>
      <c r="AX580" s="13" t="s">
        <v>72</v>
      </c>
      <c r="AY580" s="245" t="s">
        <v>130</v>
      </c>
    </row>
    <row r="581" s="14" customFormat="1">
      <c r="A581" s="14"/>
      <c r="B581" s="246"/>
      <c r="C581" s="247"/>
      <c r="D581" s="228" t="s">
        <v>143</v>
      </c>
      <c r="E581" s="248" t="s">
        <v>28</v>
      </c>
      <c r="F581" s="249" t="s">
        <v>283</v>
      </c>
      <c r="G581" s="247"/>
      <c r="H581" s="250">
        <v>62.479999999999997</v>
      </c>
      <c r="I581" s="251"/>
      <c r="J581" s="247"/>
      <c r="K581" s="247"/>
      <c r="L581" s="252"/>
      <c r="M581" s="253"/>
      <c r="N581" s="254"/>
      <c r="O581" s="254"/>
      <c r="P581" s="254"/>
      <c r="Q581" s="254"/>
      <c r="R581" s="254"/>
      <c r="S581" s="254"/>
      <c r="T581" s="255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6" t="s">
        <v>143</v>
      </c>
      <c r="AU581" s="256" t="s">
        <v>81</v>
      </c>
      <c r="AV581" s="14" t="s">
        <v>137</v>
      </c>
      <c r="AW581" s="14" t="s">
        <v>34</v>
      </c>
      <c r="AX581" s="14" t="s">
        <v>79</v>
      </c>
      <c r="AY581" s="256" t="s">
        <v>130</v>
      </c>
    </row>
    <row r="582" s="2" customFormat="1" ht="44.25" customHeight="1">
      <c r="A582" s="41"/>
      <c r="B582" s="42"/>
      <c r="C582" s="215" t="s">
        <v>1193</v>
      </c>
      <c r="D582" s="215" t="s">
        <v>132</v>
      </c>
      <c r="E582" s="216" t="s">
        <v>670</v>
      </c>
      <c r="F582" s="217" t="s">
        <v>671</v>
      </c>
      <c r="G582" s="218" t="s">
        <v>302</v>
      </c>
      <c r="H582" s="219">
        <v>42.591999999999999</v>
      </c>
      <c r="I582" s="220"/>
      <c r="J582" s="221">
        <f>ROUND(I582*H582,2)</f>
        <v>0</v>
      </c>
      <c r="K582" s="217" t="s">
        <v>136</v>
      </c>
      <c r="L582" s="47"/>
      <c r="M582" s="222" t="s">
        <v>28</v>
      </c>
      <c r="N582" s="223" t="s">
        <v>43</v>
      </c>
      <c r="O582" s="87"/>
      <c r="P582" s="224">
        <f>O582*H582</f>
        <v>0</v>
      </c>
      <c r="Q582" s="224">
        <v>0</v>
      </c>
      <c r="R582" s="224">
        <f>Q582*H582</f>
        <v>0</v>
      </c>
      <c r="S582" s="224">
        <v>0</v>
      </c>
      <c r="T582" s="225">
        <f>S582*H582</f>
        <v>0</v>
      </c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R582" s="226" t="s">
        <v>137</v>
      </c>
      <c r="AT582" s="226" t="s">
        <v>132</v>
      </c>
      <c r="AU582" s="226" t="s">
        <v>81</v>
      </c>
      <c r="AY582" s="20" t="s">
        <v>130</v>
      </c>
      <c r="BE582" s="227">
        <f>IF(N582="základní",J582,0)</f>
        <v>0</v>
      </c>
      <c r="BF582" s="227">
        <f>IF(N582="snížená",J582,0)</f>
        <v>0</v>
      </c>
      <c r="BG582" s="227">
        <f>IF(N582="zákl. přenesená",J582,0)</f>
        <v>0</v>
      </c>
      <c r="BH582" s="227">
        <f>IF(N582="sníž. přenesená",J582,0)</f>
        <v>0</v>
      </c>
      <c r="BI582" s="227">
        <f>IF(N582="nulová",J582,0)</f>
        <v>0</v>
      </c>
      <c r="BJ582" s="20" t="s">
        <v>79</v>
      </c>
      <c r="BK582" s="227">
        <f>ROUND(I582*H582,2)</f>
        <v>0</v>
      </c>
      <c r="BL582" s="20" t="s">
        <v>137</v>
      </c>
      <c r="BM582" s="226" t="s">
        <v>1194</v>
      </c>
    </row>
    <row r="583" s="2" customFormat="1">
      <c r="A583" s="41"/>
      <c r="B583" s="42"/>
      <c r="C583" s="43"/>
      <c r="D583" s="228" t="s">
        <v>139</v>
      </c>
      <c r="E583" s="43"/>
      <c r="F583" s="229" t="s">
        <v>673</v>
      </c>
      <c r="G583" s="43"/>
      <c r="H583" s="43"/>
      <c r="I583" s="230"/>
      <c r="J583" s="43"/>
      <c r="K583" s="43"/>
      <c r="L583" s="47"/>
      <c r="M583" s="231"/>
      <c r="N583" s="232"/>
      <c r="O583" s="87"/>
      <c r="P583" s="87"/>
      <c r="Q583" s="87"/>
      <c r="R583" s="87"/>
      <c r="S583" s="87"/>
      <c r="T583" s="88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T583" s="20" t="s">
        <v>139</v>
      </c>
      <c r="AU583" s="20" t="s">
        <v>81</v>
      </c>
    </row>
    <row r="584" s="2" customFormat="1">
      <c r="A584" s="41"/>
      <c r="B584" s="42"/>
      <c r="C584" s="43"/>
      <c r="D584" s="233" t="s">
        <v>141</v>
      </c>
      <c r="E584" s="43"/>
      <c r="F584" s="234" t="s">
        <v>674</v>
      </c>
      <c r="G584" s="43"/>
      <c r="H584" s="43"/>
      <c r="I584" s="230"/>
      <c r="J584" s="43"/>
      <c r="K584" s="43"/>
      <c r="L584" s="47"/>
      <c r="M584" s="231"/>
      <c r="N584" s="232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141</v>
      </c>
      <c r="AU584" s="20" t="s">
        <v>81</v>
      </c>
    </row>
    <row r="585" s="13" customFormat="1">
      <c r="A585" s="13"/>
      <c r="B585" s="235"/>
      <c r="C585" s="236"/>
      <c r="D585" s="228" t="s">
        <v>143</v>
      </c>
      <c r="E585" s="237" t="s">
        <v>28</v>
      </c>
      <c r="F585" s="238" t="s">
        <v>1195</v>
      </c>
      <c r="G585" s="236"/>
      <c r="H585" s="239">
        <v>42.591999999999999</v>
      </c>
      <c r="I585" s="240"/>
      <c r="J585" s="236"/>
      <c r="K585" s="236"/>
      <c r="L585" s="241"/>
      <c r="M585" s="242"/>
      <c r="N585" s="243"/>
      <c r="O585" s="243"/>
      <c r="P585" s="243"/>
      <c r="Q585" s="243"/>
      <c r="R585" s="243"/>
      <c r="S585" s="243"/>
      <c r="T585" s="244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5" t="s">
        <v>143</v>
      </c>
      <c r="AU585" s="245" t="s">
        <v>81</v>
      </c>
      <c r="AV585" s="13" t="s">
        <v>81</v>
      </c>
      <c r="AW585" s="13" t="s">
        <v>34</v>
      </c>
      <c r="AX585" s="13" t="s">
        <v>72</v>
      </c>
      <c r="AY585" s="245" t="s">
        <v>130</v>
      </c>
    </row>
    <row r="586" s="14" customFormat="1">
      <c r="A586" s="14"/>
      <c r="B586" s="246"/>
      <c r="C586" s="247"/>
      <c r="D586" s="228" t="s">
        <v>143</v>
      </c>
      <c r="E586" s="248" t="s">
        <v>28</v>
      </c>
      <c r="F586" s="249" t="s">
        <v>283</v>
      </c>
      <c r="G586" s="247"/>
      <c r="H586" s="250">
        <v>42.591999999999999</v>
      </c>
      <c r="I586" s="251"/>
      <c r="J586" s="247"/>
      <c r="K586" s="247"/>
      <c r="L586" s="252"/>
      <c r="M586" s="253"/>
      <c r="N586" s="254"/>
      <c r="O586" s="254"/>
      <c r="P586" s="254"/>
      <c r="Q586" s="254"/>
      <c r="R586" s="254"/>
      <c r="S586" s="254"/>
      <c r="T586" s="255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6" t="s">
        <v>143</v>
      </c>
      <c r="AU586" s="256" t="s">
        <v>81</v>
      </c>
      <c r="AV586" s="14" t="s">
        <v>137</v>
      </c>
      <c r="AW586" s="14" t="s">
        <v>34</v>
      </c>
      <c r="AX586" s="14" t="s">
        <v>79</v>
      </c>
      <c r="AY586" s="256" t="s">
        <v>130</v>
      </c>
    </row>
    <row r="587" s="12" customFormat="1" ht="22.8" customHeight="1">
      <c r="A587" s="12"/>
      <c r="B587" s="199"/>
      <c r="C587" s="200"/>
      <c r="D587" s="201" t="s">
        <v>71</v>
      </c>
      <c r="E587" s="213" t="s">
        <v>676</v>
      </c>
      <c r="F587" s="213" t="s">
        <v>677</v>
      </c>
      <c r="G587" s="200"/>
      <c r="H587" s="200"/>
      <c r="I587" s="203"/>
      <c r="J587" s="214">
        <f>BK587</f>
        <v>0</v>
      </c>
      <c r="K587" s="200"/>
      <c r="L587" s="205"/>
      <c r="M587" s="206"/>
      <c r="N587" s="207"/>
      <c r="O587" s="207"/>
      <c r="P587" s="208">
        <f>SUM(P588:P590)</f>
        <v>0</v>
      </c>
      <c r="Q587" s="207"/>
      <c r="R587" s="208">
        <f>SUM(R588:R590)</f>
        <v>0</v>
      </c>
      <c r="S587" s="207"/>
      <c r="T587" s="209">
        <f>SUM(T588:T590)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10" t="s">
        <v>79</v>
      </c>
      <c r="AT587" s="211" t="s">
        <v>71</v>
      </c>
      <c r="AU587" s="211" t="s">
        <v>79</v>
      </c>
      <c r="AY587" s="210" t="s">
        <v>130</v>
      </c>
      <c r="BK587" s="212">
        <f>SUM(BK588:BK590)</f>
        <v>0</v>
      </c>
    </row>
    <row r="588" s="2" customFormat="1" ht="24.15" customHeight="1">
      <c r="A588" s="41"/>
      <c r="B588" s="42"/>
      <c r="C588" s="215" t="s">
        <v>1196</v>
      </c>
      <c r="D588" s="215" t="s">
        <v>132</v>
      </c>
      <c r="E588" s="216" t="s">
        <v>1197</v>
      </c>
      <c r="F588" s="217" t="s">
        <v>1198</v>
      </c>
      <c r="G588" s="218" t="s">
        <v>302</v>
      </c>
      <c r="H588" s="219">
        <v>777.64200000000005</v>
      </c>
      <c r="I588" s="220"/>
      <c r="J588" s="221">
        <f>ROUND(I588*H588,2)</f>
        <v>0</v>
      </c>
      <c r="K588" s="217" t="s">
        <v>136</v>
      </c>
      <c r="L588" s="47"/>
      <c r="M588" s="222" t="s">
        <v>28</v>
      </c>
      <c r="N588" s="223" t="s">
        <v>43</v>
      </c>
      <c r="O588" s="87"/>
      <c r="P588" s="224">
        <f>O588*H588</f>
        <v>0</v>
      </c>
      <c r="Q588" s="224">
        <v>0</v>
      </c>
      <c r="R588" s="224">
        <f>Q588*H588</f>
        <v>0</v>
      </c>
      <c r="S588" s="224">
        <v>0</v>
      </c>
      <c r="T588" s="225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26" t="s">
        <v>137</v>
      </c>
      <c r="AT588" s="226" t="s">
        <v>132</v>
      </c>
      <c r="AU588" s="226" t="s">
        <v>81</v>
      </c>
      <c r="AY588" s="20" t="s">
        <v>130</v>
      </c>
      <c r="BE588" s="227">
        <f>IF(N588="základní",J588,0)</f>
        <v>0</v>
      </c>
      <c r="BF588" s="227">
        <f>IF(N588="snížená",J588,0)</f>
        <v>0</v>
      </c>
      <c r="BG588" s="227">
        <f>IF(N588="zákl. přenesená",J588,0)</f>
        <v>0</v>
      </c>
      <c r="BH588" s="227">
        <f>IF(N588="sníž. přenesená",J588,0)</f>
        <v>0</v>
      </c>
      <c r="BI588" s="227">
        <f>IF(N588="nulová",J588,0)</f>
        <v>0</v>
      </c>
      <c r="BJ588" s="20" t="s">
        <v>79</v>
      </c>
      <c r="BK588" s="227">
        <f>ROUND(I588*H588,2)</f>
        <v>0</v>
      </c>
      <c r="BL588" s="20" t="s">
        <v>137</v>
      </c>
      <c r="BM588" s="226" t="s">
        <v>1199</v>
      </c>
    </row>
    <row r="589" s="2" customFormat="1">
      <c r="A589" s="41"/>
      <c r="B589" s="42"/>
      <c r="C589" s="43"/>
      <c r="D589" s="228" t="s">
        <v>139</v>
      </c>
      <c r="E589" s="43"/>
      <c r="F589" s="229" t="s">
        <v>1200</v>
      </c>
      <c r="G589" s="43"/>
      <c r="H589" s="43"/>
      <c r="I589" s="230"/>
      <c r="J589" s="43"/>
      <c r="K589" s="43"/>
      <c r="L589" s="47"/>
      <c r="M589" s="231"/>
      <c r="N589" s="232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139</v>
      </c>
      <c r="AU589" s="20" t="s">
        <v>81</v>
      </c>
    </row>
    <row r="590" s="2" customFormat="1">
      <c r="A590" s="41"/>
      <c r="B590" s="42"/>
      <c r="C590" s="43"/>
      <c r="D590" s="233" t="s">
        <v>141</v>
      </c>
      <c r="E590" s="43"/>
      <c r="F590" s="234" t="s">
        <v>1201</v>
      </c>
      <c r="G590" s="43"/>
      <c r="H590" s="43"/>
      <c r="I590" s="230"/>
      <c r="J590" s="43"/>
      <c r="K590" s="43"/>
      <c r="L590" s="47"/>
      <c r="M590" s="289"/>
      <c r="N590" s="290"/>
      <c r="O590" s="291"/>
      <c r="P590" s="291"/>
      <c r="Q590" s="291"/>
      <c r="R590" s="291"/>
      <c r="S590" s="291"/>
      <c r="T590" s="292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141</v>
      </c>
      <c r="AU590" s="20" t="s">
        <v>81</v>
      </c>
    </row>
    <row r="591" s="2" customFormat="1" ht="6.96" customHeight="1">
      <c r="A591" s="41"/>
      <c r="B591" s="62"/>
      <c r="C591" s="63"/>
      <c r="D591" s="63"/>
      <c r="E591" s="63"/>
      <c r="F591" s="63"/>
      <c r="G591" s="63"/>
      <c r="H591" s="63"/>
      <c r="I591" s="63"/>
      <c r="J591" s="63"/>
      <c r="K591" s="63"/>
      <c r="L591" s="47"/>
      <c r="M591" s="41"/>
      <c r="O591" s="41"/>
      <c r="P591" s="41"/>
      <c r="Q591" s="41"/>
      <c r="R591" s="41"/>
      <c r="S591" s="41"/>
      <c r="T591" s="41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</row>
  </sheetData>
  <sheetProtection sheet="1" autoFilter="0" formatColumns="0" formatRows="0" objects="1" scenarios="1" spinCount="100000" saltValue="qtYzlO2P4rHq/ylTZ8rsp93Gv1DfnQg/YJYd/uhXN8mzgGaij0avR5y2LoZ3JJVQ44bRuAfL2opDIJTyy/idBw==" hashValue="jqvWjmZPpfzz2cVQNqJb3trEwfTtryEhx088QgwH4cvt+WCAWkCIn03/ZMq1Q8D/cGY5dN2BEf9nhpfrxdUotg==" algorithmName="SHA-512" password="CC35"/>
  <autoFilter ref="C94:K5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0" r:id="rId1" display="https://podminky.urs.cz/item/CS_URS_2025_01/115101201"/>
    <hyperlink ref="F104" r:id="rId2" display="https://podminky.urs.cz/item/CS_URS_2025_01/115101301"/>
    <hyperlink ref="F108" r:id="rId3" display="https://podminky.urs.cz/item/CS_URS_2025_01/119001405"/>
    <hyperlink ref="F113" r:id="rId4" display="https://podminky.urs.cz/item/CS_URS_2025_01/119001422"/>
    <hyperlink ref="F118" r:id="rId5" display="https://podminky.urs.cz/item/CS_URS_2025_01/121151104"/>
    <hyperlink ref="F123" r:id="rId6" display="https://podminky.urs.cz/item/CS_URS_2025_01/129001101"/>
    <hyperlink ref="F129" r:id="rId7" display="https://podminky.urs.cz/item/CS_URS_2025_01/132254204"/>
    <hyperlink ref="F136" r:id="rId8" display="https://podminky.urs.cz/item/CS_URS_2025_01/133112811"/>
    <hyperlink ref="F143" r:id="rId9" display="https://podminky.urs.cz/item/CS_URS_2025_01/151101102"/>
    <hyperlink ref="F149" r:id="rId10" display="https://podminky.urs.cz/item/CS_URS_2025_01/151101112"/>
    <hyperlink ref="F154" r:id="rId11" display="https://podminky.urs.cz/item/CS_URS_2025_01/162351104"/>
    <hyperlink ref="F162" r:id="rId12" display="https://podminky.urs.cz/item/CS_URS_2025_01/162651112"/>
    <hyperlink ref="F168" r:id="rId13" display="https://podminky.urs.cz/item/CS_URS_2025_01/167151101"/>
    <hyperlink ref="F175" r:id="rId14" display="https://podminky.urs.cz/item/CS_URS_2025_01/171201231"/>
    <hyperlink ref="F181" r:id="rId15" display="https://podminky.urs.cz/item/CS_URS_2025_01/174151101"/>
    <hyperlink ref="F201" r:id="rId16" display="https://podminky.urs.cz/item/CS_URS_2025_01/175151101"/>
    <hyperlink ref="F214" r:id="rId17" display="https://podminky.urs.cz/item/CS_URS_2025_01/181111111"/>
    <hyperlink ref="F219" r:id="rId18" display="https://podminky.urs.cz/item/CS_URS_2025_01/181311103"/>
    <hyperlink ref="F224" r:id="rId19" display="https://podminky.urs.cz/item/CS_URS_2025_01/181411131"/>
    <hyperlink ref="F233" r:id="rId20" display="https://podminky.urs.cz/item/CS_URS_2025_01/181911102"/>
    <hyperlink ref="F238" r:id="rId21" display="https://podminky.urs.cz/item/CS_URS_2025_01/183402121"/>
    <hyperlink ref="F243" r:id="rId22" display="https://podminky.urs.cz/item/CS_URS_2025_01/184813511"/>
    <hyperlink ref="F248" r:id="rId23" display="https://podminky.urs.cz/item/CS_URS_2025_01/185804312"/>
    <hyperlink ref="F255" r:id="rId24" display="https://podminky.urs.cz/item/CS_URS_2025_01/359901111"/>
    <hyperlink ref="F260" r:id="rId25" display="https://podminky.urs.cz/item/CS_URS_2025_01/359901211"/>
    <hyperlink ref="F266" r:id="rId26" display="https://podminky.urs.cz/item/CS_URS_2025_01/451573111"/>
    <hyperlink ref="F272" r:id="rId27" display="https://podminky.urs.cz/item/CS_URS_2025_01/564871011"/>
    <hyperlink ref="F276" r:id="rId28" display="https://podminky.urs.cz/item/CS_URS_2025_01/567134113"/>
    <hyperlink ref="F281" r:id="rId29" display="https://podminky.urs.cz/item/CS_URS_2025_01/577145111"/>
    <hyperlink ref="F286" r:id="rId30" display="https://podminky.urs.cz/item/CS_URS_2025_01/596211110"/>
    <hyperlink ref="F292" r:id="rId31" display="https://podminky.urs.cz/item/CS_URS_2025_01/810441811"/>
    <hyperlink ref="F296" r:id="rId32" display="https://podminky.urs.cz/item/CS_URS_2025_01/871313121"/>
    <hyperlink ref="F304" r:id="rId33" display="https://podminky.urs.cz/item/CS_URS_2025_01/871423123"/>
    <hyperlink ref="F312" r:id="rId34" display="https://podminky.urs.cz/item/CS_URS_2025_01/721249115"/>
    <hyperlink ref="F320" r:id="rId35" display="https://podminky.urs.cz/item/CS_URS_2025_01/877310310"/>
    <hyperlink ref="F327" r:id="rId36" display="https://podminky.urs.cz/item/CS_URS_2025_01/877310320"/>
    <hyperlink ref="F334" r:id="rId37" display="https://podminky.urs.cz/item/CS_URS_2025_01/877310330"/>
    <hyperlink ref="F341" r:id="rId38" display="https://podminky.urs.cz/item/CS_URS_2025_01/877315123"/>
    <hyperlink ref="F348" r:id="rId39" display="https://podminky.urs.cz/item/CS_URS_2025_01/877315124"/>
    <hyperlink ref="F356" r:id="rId40" display="https://podminky.urs.cz/item/CS_URS_2025_01/890431851"/>
    <hyperlink ref="F360" r:id="rId41" display="https://podminky.urs.cz/item/CS_URS_2025_01/894410102"/>
    <hyperlink ref="F367" r:id="rId42" display="https://podminky.urs.cz/item/CS_URS_2025_01/894410211"/>
    <hyperlink ref="F375" r:id="rId43" display="https://podminky.urs.cz/item/CS_URS_2025_01/894410212"/>
    <hyperlink ref="F383" r:id="rId44" display="https://podminky.urs.cz/item/CS_URS_2025_01/894410213"/>
    <hyperlink ref="F391" r:id="rId45" display="https://podminky.urs.cz/item/CS_URS_2025_01/894410232"/>
    <hyperlink ref="F417" r:id="rId46" display="https://podminky.urs.cz/item/CS_URS_2025_01/895941301"/>
    <hyperlink ref="F424" r:id="rId47" display="https://podminky.urs.cz/item/CS_URS_2025_01/895941312"/>
    <hyperlink ref="F435" r:id="rId48" display="https://podminky.urs.cz/item/CS_URS_2025_01/895941321"/>
    <hyperlink ref="F442" r:id="rId49" display="https://podminky.urs.cz/item/CS_URS_2025_01/895941323"/>
    <hyperlink ref="F449" r:id="rId50" display="https://podminky.urs.cz/item/CS_URS_2025_01/899102112"/>
    <hyperlink ref="F457" r:id="rId51" display="https://podminky.urs.cz/item/CS_URS_2025_01/899104112"/>
    <hyperlink ref="F465" r:id="rId52" display="https://podminky.urs.cz/item/CS_URS_2025_01/899104211"/>
    <hyperlink ref="F469" r:id="rId53" display="https://podminky.urs.cz/item/CS_URS_2025_01/899132111"/>
    <hyperlink ref="F473" r:id="rId54" display="https://podminky.urs.cz/item/CS_URS_2025_01/899204112"/>
    <hyperlink ref="F487" r:id="rId55" display="https://podminky.urs.cz/item/CS_URS_2025_01/899620161"/>
    <hyperlink ref="F494" r:id="rId56" display="https://podminky.urs.cz/item/CS_URS_2025_01/899722114"/>
    <hyperlink ref="F503" r:id="rId57" display="https://podminky.urs.cz/item/CS_URS_2025_01/916131213"/>
    <hyperlink ref="F508" r:id="rId58" display="https://podminky.urs.cz/item/CS_URS_2025_01/919732211"/>
    <hyperlink ref="F513" r:id="rId59" display="https://podminky.urs.cz/item/CS_URS_2025_01/919735111"/>
    <hyperlink ref="F517" r:id="rId60" display="https://podminky.urs.cz/item/CS_URS_2025_01/979021113"/>
    <hyperlink ref="F521" r:id="rId61" display="https://podminky.urs.cz/item/CS_URS_2025_01/979051121"/>
    <hyperlink ref="F526" r:id="rId62" display="https://podminky.urs.cz/item/CS_URS_2025_01/113106023"/>
    <hyperlink ref="F531" r:id="rId63" display="https://podminky.urs.cz/item/CS_URS_2025_01/113107163"/>
    <hyperlink ref="F538" r:id="rId64" display="https://podminky.urs.cz/item/CS_URS_2025_01/113107182"/>
    <hyperlink ref="F545" r:id="rId65" display="https://podminky.urs.cz/item/CS_URS_2025_01/113202111"/>
    <hyperlink ref="F550" r:id="rId66" display="https://podminky.urs.cz/item/CS_URS_2025_01/997221551"/>
    <hyperlink ref="F555" r:id="rId67" display="https://podminky.urs.cz/item/CS_URS_2025_01/997221559"/>
    <hyperlink ref="F561" r:id="rId68" display="https://podminky.urs.cz/item/CS_URS_2025_01/997221561"/>
    <hyperlink ref="F567" r:id="rId69" display="https://podminky.urs.cz/item/CS_URS_2025_01/997221569"/>
    <hyperlink ref="F574" r:id="rId70" display="https://podminky.urs.cz/item/CS_URS_2025_01/997221861"/>
    <hyperlink ref="F579" r:id="rId71" display="https://podminky.urs.cz/item/CS_URS_2025_01/997221873"/>
    <hyperlink ref="F584" r:id="rId72" display="https://podminky.urs.cz/item/CS_URS_2025_01/997221875"/>
    <hyperlink ref="F590" r:id="rId73" display="https://podminky.urs.cz/item/CS_URS_2025_01/998274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96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Český Brod - ulice Tuchorazská</v>
      </c>
      <c r="F7" s="145"/>
      <c r="G7" s="145"/>
      <c r="H7" s="145"/>
      <c r="L7" s="23"/>
    </row>
    <row r="8" s="1" customFormat="1" ht="12" customHeight="1">
      <c r="B8" s="23"/>
      <c r="D8" s="145" t="s">
        <v>97</v>
      </c>
      <c r="L8" s="23"/>
    </row>
    <row r="9" s="2" customFormat="1" ht="16.5" customHeight="1">
      <c r="A9" s="41"/>
      <c r="B9" s="47"/>
      <c r="C9" s="41"/>
      <c r="D9" s="41"/>
      <c r="E9" s="146" t="s">
        <v>98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99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1202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14. 7. 2025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 xml:space="preserve"> </v>
      </c>
      <c r="F17" s="41"/>
      <c r="G17" s="41"/>
      <c r="H17" s="41"/>
      <c r="I17" s="145" t="s">
        <v>30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 xml:space="preserve"> </v>
      </c>
      <c r="F23" s="41"/>
      <c r="G23" s="41"/>
      <c r="H23" s="41"/>
      <c r="I23" s="145" t="s">
        <v>30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30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ROUND((SUM(BE91:BE145)),  2)</f>
        <v>0</v>
      </c>
      <c r="G35" s="41"/>
      <c r="H35" s="41"/>
      <c r="I35" s="160">
        <v>0.20999999999999999</v>
      </c>
      <c r="J35" s="159">
        <f>ROUND(((SUM(BE91:BE145))*I35),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ROUND((SUM(BF91:BF145)),  2)</f>
        <v>0</v>
      </c>
      <c r="G36" s="41"/>
      <c r="H36" s="41"/>
      <c r="I36" s="160">
        <v>0.12</v>
      </c>
      <c r="J36" s="159">
        <f>ROUND(((SUM(BF91:BF145))*I36),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ROUND((SUM(BG91:BG145)),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ROUND((SUM(BH91:BH145)),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ROUND((SUM(BI91:BI145)),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101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Český Brod - ulice Tuchorazská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98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99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VRN - VEDLEJŠÍ ROZPOČTOVÉ NÁKLADY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>Český Brod</v>
      </c>
      <c r="G56" s="43"/>
      <c r="H56" s="43"/>
      <c r="I56" s="35" t="s">
        <v>24</v>
      </c>
      <c r="J56" s="75" t="str">
        <f>IF(J14="","",J14)</f>
        <v>14. 7. 2025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102</v>
      </c>
      <c r="D61" s="174"/>
      <c r="E61" s="174"/>
      <c r="F61" s="174"/>
      <c r="G61" s="174"/>
      <c r="H61" s="174"/>
      <c r="I61" s="174"/>
      <c r="J61" s="175" t="s">
        <v>103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104</v>
      </c>
    </row>
    <row r="64" s="9" customFormat="1" ht="24.96" customHeight="1">
      <c r="A64" s="9"/>
      <c r="B64" s="177"/>
      <c r="C64" s="178"/>
      <c r="D64" s="179" t="s">
        <v>1203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1204</v>
      </c>
      <c r="E65" s="185"/>
      <c r="F65" s="185"/>
      <c r="G65" s="185"/>
      <c r="H65" s="185"/>
      <c r="I65" s="185"/>
      <c r="J65" s="186">
        <f>J93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1205</v>
      </c>
      <c r="E66" s="185"/>
      <c r="F66" s="185"/>
      <c r="G66" s="185"/>
      <c r="H66" s="185"/>
      <c r="I66" s="185"/>
      <c r="J66" s="186">
        <f>J118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1206</v>
      </c>
      <c r="E67" s="185"/>
      <c r="F67" s="185"/>
      <c r="G67" s="185"/>
      <c r="H67" s="185"/>
      <c r="I67" s="185"/>
      <c r="J67" s="186">
        <f>J127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1207</v>
      </c>
      <c r="E68" s="185"/>
      <c r="F68" s="185"/>
      <c r="G68" s="185"/>
      <c r="H68" s="185"/>
      <c r="I68" s="185"/>
      <c r="J68" s="186">
        <f>J138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1208</v>
      </c>
      <c r="E69" s="185"/>
      <c r="F69" s="185"/>
      <c r="G69" s="185"/>
      <c r="H69" s="185"/>
      <c r="I69" s="185"/>
      <c r="J69" s="186">
        <f>J142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115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Český Brod - ulice Tuchorazská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97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2" t="s">
        <v>98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99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VRN - VEDLEJŠÍ ROZPOČTOVÉ NÁKLADY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22</v>
      </c>
      <c r="D85" s="43"/>
      <c r="E85" s="43"/>
      <c r="F85" s="30" t="str">
        <f>F14</f>
        <v>Český Brod</v>
      </c>
      <c r="G85" s="43"/>
      <c r="H85" s="43"/>
      <c r="I85" s="35" t="s">
        <v>24</v>
      </c>
      <c r="J85" s="75" t="str">
        <f>IF(J14="","",J14)</f>
        <v>14. 7. 2025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26</v>
      </c>
      <c r="D87" s="43"/>
      <c r="E87" s="43"/>
      <c r="F87" s="30" t="str">
        <f>E17</f>
        <v xml:space="preserve"> </v>
      </c>
      <c r="G87" s="43"/>
      <c r="H87" s="43"/>
      <c r="I87" s="35" t="s">
        <v>33</v>
      </c>
      <c r="J87" s="39" t="str">
        <f>E23</f>
        <v xml:space="preserve"> 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31</v>
      </c>
      <c r="D88" s="43"/>
      <c r="E88" s="43"/>
      <c r="F88" s="30" t="str">
        <f>IF(E20="","",E20)</f>
        <v>Vyplň údaj</v>
      </c>
      <c r="G88" s="43"/>
      <c r="H88" s="43"/>
      <c r="I88" s="35" t="s">
        <v>35</v>
      </c>
      <c r="J88" s="39" t="str">
        <f>E26</f>
        <v xml:space="preserve"> 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116</v>
      </c>
      <c r="D90" s="191" t="s">
        <v>57</v>
      </c>
      <c r="E90" s="191" t="s">
        <v>53</v>
      </c>
      <c r="F90" s="191" t="s">
        <v>54</v>
      </c>
      <c r="G90" s="191" t="s">
        <v>117</v>
      </c>
      <c r="H90" s="191" t="s">
        <v>118</v>
      </c>
      <c r="I90" s="191" t="s">
        <v>119</v>
      </c>
      <c r="J90" s="191" t="s">
        <v>103</v>
      </c>
      <c r="K90" s="192" t="s">
        <v>120</v>
      </c>
      <c r="L90" s="193"/>
      <c r="M90" s="95" t="s">
        <v>28</v>
      </c>
      <c r="N90" s="96" t="s">
        <v>42</v>
      </c>
      <c r="O90" s="96" t="s">
        <v>121</v>
      </c>
      <c r="P90" s="96" t="s">
        <v>122</v>
      </c>
      <c r="Q90" s="96" t="s">
        <v>123</v>
      </c>
      <c r="R90" s="96" t="s">
        <v>124</v>
      </c>
      <c r="S90" s="96" t="s">
        <v>125</v>
      </c>
      <c r="T90" s="97" t="s">
        <v>126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127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</f>
        <v>0</v>
      </c>
      <c r="Q91" s="99"/>
      <c r="R91" s="196">
        <f>R92</f>
        <v>0</v>
      </c>
      <c r="S91" s="99"/>
      <c r="T91" s="197">
        <f>T92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71</v>
      </c>
      <c r="AU91" s="20" t="s">
        <v>104</v>
      </c>
      <c r="BK91" s="198">
        <f>BK92</f>
        <v>0</v>
      </c>
    </row>
    <row r="92" s="12" customFormat="1" ht="25.92" customHeight="1">
      <c r="A92" s="12"/>
      <c r="B92" s="199"/>
      <c r="C92" s="200"/>
      <c r="D92" s="201" t="s">
        <v>71</v>
      </c>
      <c r="E92" s="202" t="s">
        <v>93</v>
      </c>
      <c r="F92" s="202" t="s">
        <v>1209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P93+P118+P127+P138+P142</f>
        <v>0</v>
      </c>
      <c r="Q92" s="207"/>
      <c r="R92" s="208">
        <f>R93+R118+R127+R138+R142</f>
        <v>0</v>
      </c>
      <c r="S92" s="207"/>
      <c r="T92" s="209">
        <f>T93+T118+T127+T138+T142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164</v>
      </c>
      <c r="AT92" s="211" t="s">
        <v>71</v>
      </c>
      <c r="AU92" s="211" t="s">
        <v>72</v>
      </c>
      <c r="AY92" s="210" t="s">
        <v>130</v>
      </c>
      <c r="BK92" s="212">
        <f>BK93+BK118+BK127+BK138+BK142</f>
        <v>0</v>
      </c>
    </row>
    <row r="93" s="12" customFormat="1" ht="22.8" customHeight="1">
      <c r="A93" s="12"/>
      <c r="B93" s="199"/>
      <c r="C93" s="200"/>
      <c r="D93" s="201" t="s">
        <v>71</v>
      </c>
      <c r="E93" s="213" t="s">
        <v>1210</v>
      </c>
      <c r="F93" s="213" t="s">
        <v>1211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SUM(P94:P117)</f>
        <v>0</v>
      </c>
      <c r="Q93" s="207"/>
      <c r="R93" s="208">
        <f>SUM(R94:R117)</f>
        <v>0</v>
      </c>
      <c r="S93" s="207"/>
      <c r="T93" s="209">
        <f>SUM(T94:T117)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164</v>
      </c>
      <c r="AT93" s="211" t="s">
        <v>71</v>
      </c>
      <c r="AU93" s="211" t="s">
        <v>79</v>
      </c>
      <c r="AY93" s="210" t="s">
        <v>130</v>
      </c>
      <c r="BK93" s="212">
        <f>SUM(BK94:BK117)</f>
        <v>0</v>
      </c>
    </row>
    <row r="94" s="2" customFormat="1" ht="16.5" customHeight="1">
      <c r="A94" s="41"/>
      <c r="B94" s="42"/>
      <c r="C94" s="215" t="s">
        <v>79</v>
      </c>
      <c r="D94" s="215" t="s">
        <v>132</v>
      </c>
      <c r="E94" s="216" t="s">
        <v>1212</v>
      </c>
      <c r="F94" s="217" t="s">
        <v>1213</v>
      </c>
      <c r="G94" s="218" t="s">
        <v>1214</v>
      </c>
      <c r="H94" s="219">
        <v>1</v>
      </c>
      <c r="I94" s="220"/>
      <c r="J94" s="221">
        <f>ROUND(I94*H94,2)</f>
        <v>0</v>
      </c>
      <c r="K94" s="217" t="s">
        <v>136</v>
      </c>
      <c r="L94" s="47"/>
      <c r="M94" s="222" t="s">
        <v>28</v>
      </c>
      <c r="N94" s="223" t="s">
        <v>43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1215</v>
      </c>
      <c r="AT94" s="226" t="s">
        <v>132</v>
      </c>
      <c r="AU94" s="226" t="s">
        <v>81</v>
      </c>
      <c r="AY94" s="20" t="s">
        <v>130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1215</v>
      </c>
      <c r="BM94" s="226" t="s">
        <v>1216</v>
      </c>
    </row>
    <row r="95" s="2" customFormat="1">
      <c r="A95" s="41"/>
      <c r="B95" s="42"/>
      <c r="C95" s="43"/>
      <c r="D95" s="228" t="s">
        <v>139</v>
      </c>
      <c r="E95" s="43"/>
      <c r="F95" s="229" t="s">
        <v>1213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139</v>
      </c>
      <c r="AU95" s="20" t="s">
        <v>81</v>
      </c>
    </row>
    <row r="96" s="2" customFormat="1">
      <c r="A96" s="41"/>
      <c r="B96" s="42"/>
      <c r="C96" s="43"/>
      <c r="D96" s="233" t="s">
        <v>141</v>
      </c>
      <c r="E96" s="43"/>
      <c r="F96" s="234" t="s">
        <v>1217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141</v>
      </c>
      <c r="AU96" s="20" t="s">
        <v>81</v>
      </c>
    </row>
    <row r="97" s="2" customFormat="1" ht="16.5" customHeight="1">
      <c r="A97" s="41"/>
      <c r="B97" s="42"/>
      <c r="C97" s="215" t="s">
        <v>81</v>
      </c>
      <c r="D97" s="215" t="s">
        <v>132</v>
      </c>
      <c r="E97" s="216" t="s">
        <v>1218</v>
      </c>
      <c r="F97" s="217" t="s">
        <v>1219</v>
      </c>
      <c r="G97" s="218" t="s">
        <v>1214</v>
      </c>
      <c r="H97" s="219">
        <v>1</v>
      </c>
      <c r="I97" s="220"/>
      <c r="J97" s="221">
        <f>ROUND(I97*H97,2)</f>
        <v>0</v>
      </c>
      <c r="K97" s="217" t="s">
        <v>136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1215</v>
      </c>
      <c r="AT97" s="226" t="s">
        <v>132</v>
      </c>
      <c r="AU97" s="226" t="s">
        <v>81</v>
      </c>
      <c r="AY97" s="20" t="s">
        <v>130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1215</v>
      </c>
      <c r="BM97" s="226" t="s">
        <v>1220</v>
      </c>
    </row>
    <row r="98" s="2" customFormat="1">
      <c r="A98" s="41"/>
      <c r="B98" s="42"/>
      <c r="C98" s="43"/>
      <c r="D98" s="228" t="s">
        <v>139</v>
      </c>
      <c r="E98" s="43"/>
      <c r="F98" s="229" t="s">
        <v>1219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139</v>
      </c>
      <c r="AU98" s="20" t="s">
        <v>81</v>
      </c>
    </row>
    <row r="99" s="2" customFormat="1">
      <c r="A99" s="41"/>
      <c r="B99" s="42"/>
      <c r="C99" s="43"/>
      <c r="D99" s="233" t="s">
        <v>141</v>
      </c>
      <c r="E99" s="43"/>
      <c r="F99" s="234" t="s">
        <v>1221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141</v>
      </c>
      <c r="AU99" s="20" t="s">
        <v>81</v>
      </c>
    </row>
    <row r="100" s="2" customFormat="1" ht="16.5" customHeight="1">
      <c r="A100" s="41"/>
      <c r="B100" s="42"/>
      <c r="C100" s="215" t="s">
        <v>149</v>
      </c>
      <c r="D100" s="215" t="s">
        <v>132</v>
      </c>
      <c r="E100" s="216" t="s">
        <v>1222</v>
      </c>
      <c r="F100" s="217" t="s">
        <v>1223</v>
      </c>
      <c r="G100" s="218" t="s">
        <v>1214</v>
      </c>
      <c r="H100" s="219">
        <v>1</v>
      </c>
      <c r="I100" s="220"/>
      <c r="J100" s="221">
        <f>ROUND(I100*H100,2)</f>
        <v>0</v>
      </c>
      <c r="K100" s="217" t="s">
        <v>136</v>
      </c>
      <c r="L100" s="47"/>
      <c r="M100" s="222" t="s">
        <v>28</v>
      </c>
      <c r="N100" s="223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1215</v>
      </c>
      <c r="AT100" s="226" t="s">
        <v>132</v>
      </c>
      <c r="AU100" s="226" t="s">
        <v>81</v>
      </c>
      <c r="AY100" s="20" t="s">
        <v>130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1215</v>
      </c>
      <c r="BM100" s="226" t="s">
        <v>1224</v>
      </c>
    </row>
    <row r="101" s="2" customFormat="1">
      <c r="A101" s="41"/>
      <c r="B101" s="42"/>
      <c r="C101" s="43"/>
      <c r="D101" s="228" t="s">
        <v>139</v>
      </c>
      <c r="E101" s="43"/>
      <c r="F101" s="229" t="s">
        <v>1223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139</v>
      </c>
      <c r="AU101" s="20" t="s">
        <v>81</v>
      </c>
    </row>
    <row r="102" s="2" customFormat="1">
      <c r="A102" s="41"/>
      <c r="B102" s="42"/>
      <c r="C102" s="43"/>
      <c r="D102" s="233" t="s">
        <v>141</v>
      </c>
      <c r="E102" s="43"/>
      <c r="F102" s="234" t="s">
        <v>1225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141</v>
      </c>
      <c r="AU102" s="20" t="s">
        <v>81</v>
      </c>
    </row>
    <row r="103" s="2" customFormat="1" ht="16.5" customHeight="1">
      <c r="A103" s="41"/>
      <c r="B103" s="42"/>
      <c r="C103" s="215" t="s">
        <v>137</v>
      </c>
      <c r="D103" s="215" t="s">
        <v>132</v>
      </c>
      <c r="E103" s="216" t="s">
        <v>1226</v>
      </c>
      <c r="F103" s="217" t="s">
        <v>1227</v>
      </c>
      <c r="G103" s="218" t="s">
        <v>1214</v>
      </c>
      <c r="H103" s="219">
        <v>1</v>
      </c>
      <c r="I103" s="220"/>
      <c r="J103" s="221">
        <f>ROUND(I103*H103,2)</f>
        <v>0</v>
      </c>
      <c r="K103" s="217" t="s">
        <v>136</v>
      </c>
      <c r="L103" s="47"/>
      <c r="M103" s="222" t="s">
        <v>28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1215</v>
      </c>
      <c r="AT103" s="226" t="s">
        <v>132</v>
      </c>
      <c r="AU103" s="226" t="s">
        <v>81</v>
      </c>
      <c r="AY103" s="20" t="s">
        <v>130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1215</v>
      </c>
      <c r="BM103" s="226" t="s">
        <v>1228</v>
      </c>
    </row>
    <row r="104" s="2" customFormat="1">
      <c r="A104" s="41"/>
      <c r="B104" s="42"/>
      <c r="C104" s="43"/>
      <c r="D104" s="228" t="s">
        <v>139</v>
      </c>
      <c r="E104" s="43"/>
      <c r="F104" s="229" t="s">
        <v>1227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139</v>
      </c>
      <c r="AU104" s="20" t="s">
        <v>81</v>
      </c>
    </row>
    <row r="105" s="2" customFormat="1">
      <c r="A105" s="41"/>
      <c r="B105" s="42"/>
      <c r="C105" s="43"/>
      <c r="D105" s="233" t="s">
        <v>141</v>
      </c>
      <c r="E105" s="43"/>
      <c r="F105" s="234" t="s">
        <v>1229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141</v>
      </c>
      <c r="AU105" s="20" t="s">
        <v>81</v>
      </c>
    </row>
    <row r="106" s="2" customFormat="1" ht="16.5" customHeight="1">
      <c r="A106" s="41"/>
      <c r="B106" s="42"/>
      <c r="C106" s="215" t="s">
        <v>164</v>
      </c>
      <c r="D106" s="215" t="s">
        <v>132</v>
      </c>
      <c r="E106" s="216" t="s">
        <v>1230</v>
      </c>
      <c r="F106" s="217" t="s">
        <v>1231</v>
      </c>
      <c r="G106" s="218" t="s">
        <v>1214</v>
      </c>
      <c r="H106" s="219">
        <v>1</v>
      </c>
      <c r="I106" s="220"/>
      <c r="J106" s="221">
        <f>ROUND(I106*H106,2)</f>
        <v>0</v>
      </c>
      <c r="K106" s="217" t="s">
        <v>136</v>
      </c>
      <c r="L106" s="47"/>
      <c r="M106" s="222" t="s">
        <v>28</v>
      </c>
      <c r="N106" s="223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1215</v>
      </c>
      <c r="AT106" s="226" t="s">
        <v>132</v>
      </c>
      <c r="AU106" s="226" t="s">
        <v>81</v>
      </c>
      <c r="AY106" s="20" t="s">
        <v>130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1215</v>
      </c>
      <c r="BM106" s="226" t="s">
        <v>1232</v>
      </c>
    </row>
    <row r="107" s="2" customFormat="1">
      <c r="A107" s="41"/>
      <c r="B107" s="42"/>
      <c r="C107" s="43"/>
      <c r="D107" s="228" t="s">
        <v>139</v>
      </c>
      <c r="E107" s="43"/>
      <c r="F107" s="229" t="s">
        <v>1233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139</v>
      </c>
      <c r="AU107" s="20" t="s">
        <v>81</v>
      </c>
    </row>
    <row r="108" s="2" customFormat="1">
      <c r="A108" s="41"/>
      <c r="B108" s="42"/>
      <c r="C108" s="43"/>
      <c r="D108" s="233" t="s">
        <v>141</v>
      </c>
      <c r="E108" s="43"/>
      <c r="F108" s="234" t="s">
        <v>1234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141</v>
      </c>
      <c r="AU108" s="20" t="s">
        <v>81</v>
      </c>
    </row>
    <row r="109" s="2" customFormat="1">
      <c r="A109" s="41"/>
      <c r="B109" s="42"/>
      <c r="C109" s="43"/>
      <c r="D109" s="228" t="s">
        <v>220</v>
      </c>
      <c r="E109" s="43"/>
      <c r="F109" s="257" t="s">
        <v>1235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220</v>
      </c>
      <c r="AU109" s="20" t="s">
        <v>81</v>
      </c>
    </row>
    <row r="110" s="2" customFormat="1" ht="16.5" customHeight="1">
      <c r="A110" s="41"/>
      <c r="B110" s="42"/>
      <c r="C110" s="215" t="s">
        <v>173</v>
      </c>
      <c r="D110" s="215" t="s">
        <v>132</v>
      </c>
      <c r="E110" s="216" t="s">
        <v>1236</v>
      </c>
      <c r="F110" s="217" t="s">
        <v>1237</v>
      </c>
      <c r="G110" s="218" t="s">
        <v>1214</v>
      </c>
      <c r="H110" s="219">
        <v>1</v>
      </c>
      <c r="I110" s="220"/>
      <c r="J110" s="221">
        <f>ROUND(I110*H110,2)</f>
        <v>0</v>
      </c>
      <c r="K110" s="217" t="s">
        <v>136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1215</v>
      </c>
      <c r="AT110" s="226" t="s">
        <v>132</v>
      </c>
      <c r="AU110" s="226" t="s">
        <v>81</v>
      </c>
      <c r="AY110" s="20" t="s">
        <v>130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1215</v>
      </c>
      <c r="BM110" s="226" t="s">
        <v>1238</v>
      </c>
    </row>
    <row r="111" s="2" customFormat="1">
      <c r="A111" s="41"/>
      <c r="B111" s="42"/>
      <c r="C111" s="43"/>
      <c r="D111" s="228" t="s">
        <v>139</v>
      </c>
      <c r="E111" s="43"/>
      <c r="F111" s="229" t="s">
        <v>1237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139</v>
      </c>
      <c r="AU111" s="20" t="s">
        <v>81</v>
      </c>
    </row>
    <row r="112" s="2" customFormat="1">
      <c r="A112" s="41"/>
      <c r="B112" s="42"/>
      <c r="C112" s="43"/>
      <c r="D112" s="233" t="s">
        <v>141</v>
      </c>
      <c r="E112" s="43"/>
      <c r="F112" s="234" t="s">
        <v>1239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141</v>
      </c>
      <c r="AU112" s="20" t="s">
        <v>81</v>
      </c>
    </row>
    <row r="113" s="2" customFormat="1">
      <c r="A113" s="41"/>
      <c r="B113" s="42"/>
      <c r="C113" s="43"/>
      <c r="D113" s="228" t="s">
        <v>220</v>
      </c>
      <c r="E113" s="43"/>
      <c r="F113" s="257" t="s">
        <v>1240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220</v>
      </c>
      <c r="AU113" s="20" t="s">
        <v>81</v>
      </c>
    </row>
    <row r="114" s="2" customFormat="1" ht="16.5" customHeight="1">
      <c r="A114" s="41"/>
      <c r="B114" s="42"/>
      <c r="C114" s="215" t="s">
        <v>179</v>
      </c>
      <c r="D114" s="215" t="s">
        <v>132</v>
      </c>
      <c r="E114" s="216" t="s">
        <v>1241</v>
      </c>
      <c r="F114" s="217" t="s">
        <v>1242</v>
      </c>
      <c r="G114" s="218" t="s">
        <v>1214</v>
      </c>
      <c r="H114" s="219">
        <v>1</v>
      </c>
      <c r="I114" s="220"/>
      <c r="J114" s="221">
        <f>ROUND(I114*H114,2)</f>
        <v>0</v>
      </c>
      <c r="K114" s="217" t="s">
        <v>136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1215</v>
      </c>
      <c r="AT114" s="226" t="s">
        <v>132</v>
      </c>
      <c r="AU114" s="226" t="s">
        <v>81</v>
      </c>
      <c r="AY114" s="20" t="s">
        <v>130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1215</v>
      </c>
      <c r="BM114" s="226" t="s">
        <v>1243</v>
      </c>
    </row>
    <row r="115" s="2" customFormat="1">
      <c r="A115" s="41"/>
      <c r="B115" s="42"/>
      <c r="C115" s="43"/>
      <c r="D115" s="228" t="s">
        <v>139</v>
      </c>
      <c r="E115" s="43"/>
      <c r="F115" s="229" t="s">
        <v>1242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139</v>
      </c>
      <c r="AU115" s="20" t="s">
        <v>81</v>
      </c>
    </row>
    <row r="116" s="2" customFormat="1">
      <c r="A116" s="41"/>
      <c r="B116" s="42"/>
      <c r="C116" s="43"/>
      <c r="D116" s="233" t="s">
        <v>141</v>
      </c>
      <c r="E116" s="43"/>
      <c r="F116" s="234" t="s">
        <v>1244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141</v>
      </c>
      <c r="AU116" s="20" t="s">
        <v>81</v>
      </c>
    </row>
    <row r="117" s="2" customFormat="1">
      <c r="A117" s="41"/>
      <c r="B117" s="42"/>
      <c r="C117" s="43"/>
      <c r="D117" s="228" t="s">
        <v>220</v>
      </c>
      <c r="E117" s="43"/>
      <c r="F117" s="257" t="s">
        <v>1245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220</v>
      </c>
      <c r="AU117" s="20" t="s">
        <v>81</v>
      </c>
    </row>
    <row r="118" s="12" customFormat="1" ht="22.8" customHeight="1">
      <c r="A118" s="12"/>
      <c r="B118" s="199"/>
      <c r="C118" s="200"/>
      <c r="D118" s="201" t="s">
        <v>71</v>
      </c>
      <c r="E118" s="213" t="s">
        <v>1246</v>
      </c>
      <c r="F118" s="213" t="s">
        <v>1247</v>
      </c>
      <c r="G118" s="200"/>
      <c r="H118" s="200"/>
      <c r="I118" s="203"/>
      <c r="J118" s="214">
        <f>BK118</f>
        <v>0</v>
      </c>
      <c r="K118" s="200"/>
      <c r="L118" s="205"/>
      <c r="M118" s="206"/>
      <c r="N118" s="207"/>
      <c r="O118" s="207"/>
      <c r="P118" s="208">
        <f>SUM(P119:P126)</f>
        <v>0</v>
      </c>
      <c r="Q118" s="207"/>
      <c r="R118" s="208">
        <f>SUM(R119:R126)</f>
        <v>0</v>
      </c>
      <c r="S118" s="207"/>
      <c r="T118" s="209">
        <f>SUM(T119:T126)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164</v>
      </c>
      <c r="AT118" s="211" t="s">
        <v>71</v>
      </c>
      <c r="AU118" s="211" t="s">
        <v>79</v>
      </c>
      <c r="AY118" s="210" t="s">
        <v>130</v>
      </c>
      <c r="BK118" s="212">
        <f>SUM(BK119:BK126)</f>
        <v>0</v>
      </c>
    </row>
    <row r="119" s="2" customFormat="1" ht="16.5" customHeight="1">
      <c r="A119" s="41"/>
      <c r="B119" s="42"/>
      <c r="C119" s="215" t="s">
        <v>186</v>
      </c>
      <c r="D119" s="215" t="s">
        <v>132</v>
      </c>
      <c r="E119" s="216" t="s">
        <v>1248</v>
      </c>
      <c r="F119" s="217" t="s">
        <v>1247</v>
      </c>
      <c r="G119" s="218" t="s">
        <v>1214</v>
      </c>
      <c r="H119" s="219">
        <v>1</v>
      </c>
      <c r="I119" s="220"/>
      <c r="J119" s="221">
        <f>ROUND(I119*H119,2)</f>
        <v>0</v>
      </c>
      <c r="K119" s="217" t="s">
        <v>136</v>
      </c>
      <c r="L119" s="47"/>
      <c r="M119" s="222" t="s">
        <v>28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1215</v>
      </c>
      <c r="AT119" s="226" t="s">
        <v>132</v>
      </c>
      <c r="AU119" s="226" t="s">
        <v>81</v>
      </c>
      <c r="AY119" s="20" t="s">
        <v>130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1215</v>
      </c>
      <c r="BM119" s="226" t="s">
        <v>1249</v>
      </c>
    </row>
    <row r="120" s="2" customFormat="1">
      <c r="A120" s="41"/>
      <c r="B120" s="42"/>
      <c r="C120" s="43"/>
      <c r="D120" s="228" t="s">
        <v>139</v>
      </c>
      <c r="E120" s="43"/>
      <c r="F120" s="229" t="s">
        <v>1247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139</v>
      </c>
      <c r="AU120" s="20" t="s">
        <v>81</v>
      </c>
    </row>
    <row r="121" s="2" customFormat="1">
      <c r="A121" s="41"/>
      <c r="B121" s="42"/>
      <c r="C121" s="43"/>
      <c r="D121" s="233" t="s">
        <v>141</v>
      </c>
      <c r="E121" s="43"/>
      <c r="F121" s="234" t="s">
        <v>1250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141</v>
      </c>
      <c r="AU121" s="20" t="s">
        <v>81</v>
      </c>
    </row>
    <row r="122" s="2" customFormat="1">
      <c r="A122" s="41"/>
      <c r="B122" s="42"/>
      <c r="C122" s="43"/>
      <c r="D122" s="228" t="s">
        <v>220</v>
      </c>
      <c r="E122" s="43"/>
      <c r="F122" s="257" t="s">
        <v>1251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220</v>
      </c>
      <c r="AU122" s="20" t="s">
        <v>81</v>
      </c>
    </row>
    <row r="123" s="2" customFormat="1" ht="16.5" customHeight="1">
      <c r="A123" s="41"/>
      <c r="B123" s="42"/>
      <c r="C123" s="215" t="s">
        <v>194</v>
      </c>
      <c r="D123" s="215" t="s">
        <v>132</v>
      </c>
      <c r="E123" s="216" t="s">
        <v>1252</v>
      </c>
      <c r="F123" s="217" t="s">
        <v>1253</v>
      </c>
      <c r="G123" s="218" t="s">
        <v>1214</v>
      </c>
      <c r="H123" s="219">
        <v>1</v>
      </c>
      <c r="I123" s="220"/>
      <c r="J123" s="221">
        <f>ROUND(I123*H123,2)</f>
        <v>0</v>
      </c>
      <c r="K123" s="217" t="s">
        <v>136</v>
      </c>
      <c r="L123" s="47"/>
      <c r="M123" s="222" t="s">
        <v>28</v>
      </c>
      <c r="N123" s="223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1215</v>
      </c>
      <c r="AT123" s="226" t="s">
        <v>132</v>
      </c>
      <c r="AU123" s="226" t="s">
        <v>81</v>
      </c>
      <c r="AY123" s="20" t="s">
        <v>130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1215</v>
      </c>
      <c r="BM123" s="226" t="s">
        <v>1254</v>
      </c>
    </row>
    <row r="124" s="2" customFormat="1">
      <c r="A124" s="41"/>
      <c r="B124" s="42"/>
      <c r="C124" s="43"/>
      <c r="D124" s="228" t="s">
        <v>139</v>
      </c>
      <c r="E124" s="43"/>
      <c r="F124" s="229" t="s">
        <v>1253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139</v>
      </c>
      <c r="AU124" s="20" t="s">
        <v>81</v>
      </c>
    </row>
    <row r="125" s="2" customFormat="1">
      <c r="A125" s="41"/>
      <c r="B125" s="42"/>
      <c r="C125" s="43"/>
      <c r="D125" s="233" t="s">
        <v>141</v>
      </c>
      <c r="E125" s="43"/>
      <c r="F125" s="234" t="s">
        <v>1255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141</v>
      </c>
      <c r="AU125" s="20" t="s">
        <v>81</v>
      </c>
    </row>
    <row r="126" s="2" customFormat="1">
      <c r="A126" s="41"/>
      <c r="B126" s="42"/>
      <c r="C126" s="43"/>
      <c r="D126" s="228" t="s">
        <v>220</v>
      </c>
      <c r="E126" s="43"/>
      <c r="F126" s="257" t="s">
        <v>1256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220</v>
      </c>
      <c r="AU126" s="20" t="s">
        <v>81</v>
      </c>
    </row>
    <row r="127" s="12" customFormat="1" ht="22.8" customHeight="1">
      <c r="A127" s="12"/>
      <c r="B127" s="199"/>
      <c r="C127" s="200"/>
      <c r="D127" s="201" t="s">
        <v>71</v>
      </c>
      <c r="E127" s="213" t="s">
        <v>1257</v>
      </c>
      <c r="F127" s="213" t="s">
        <v>1258</v>
      </c>
      <c r="G127" s="200"/>
      <c r="H127" s="200"/>
      <c r="I127" s="203"/>
      <c r="J127" s="214">
        <f>BK127</f>
        <v>0</v>
      </c>
      <c r="K127" s="200"/>
      <c r="L127" s="205"/>
      <c r="M127" s="206"/>
      <c r="N127" s="207"/>
      <c r="O127" s="207"/>
      <c r="P127" s="208">
        <f>SUM(P128:P137)</f>
        <v>0</v>
      </c>
      <c r="Q127" s="207"/>
      <c r="R127" s="208">
        <f>SUM(R128:R137)</f>
        <v>0</v>
      </c>
      <c r="S127" s="207"/>
      <c r="T127" s="209">
        <f>SUM(T128:T137)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164</v>
      </c>
      <c r="AT127" s="211" t="s">
        <v>71</v>
      </c>
      <c r="AU127" s="211" t="s">
        <v>79</v>
      </c>
      <c r="AY127" s="210" t="s">
        <v>130</v>
      </c>
      <c r="BK127" s="212">
        <f>SUM(BK128:BK137)</f>
        <v>0</v>
      </c>
    </row>
    <row r="128" s="2" customFormat="1" ht="16.5" customHeight="1">
      <c r="A128" s="41"/>
      <c r="B128" s="42"/>
      <c r="C128" s="215" t="s">
        <v>168</v>
      </c>
      <c r="D128" s="215" t="s">
        <v>132</v>
      </c>
      <c r="E128" s="216" t="s">
        <v>1259</v>
      </c>
      <c r="F128" s="217" t="s">
        <v>1260</v>
      </c>
      <c r="G128" s="218" t="s">
        <v>1214</v>
      </c>
      <c r="H128" s="219">
        <v>1</v>
      </c>
      <c r="I128" s="220"/>
      <c r="J128" s="221">
        <f>ROUND(I128*H128,2)</f>
        <v>0</v>
      </c>
      <c r="K128" s="217" t="s">
        <v>136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1215</v>
      </c>
      <c r="AT128" s="226" t="s">
        <v>132</v>
      </c>
      <c r="AU128" s="226" t="s">
        <v>81</v>
      </c>
      <c r="AY128" s="20" t="s">
        <v>130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1215</v>
      </c>
      <c r="BM128" s="226" t="s">
        <v>1261</v>
      </c>
    </row>
    <row r="129" s="2" customFormat="1">
      <c r="A129" s="41"/>
      <c r="B129" s="42"/>
      <c r="C129" s="43"/>
      <c r="D129" s="228" t="s">
        <v>139</v>
      </c>
      <c r="E129" s="43"/>
      <c r="F129" s="229" t="s">
        <v>1260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139</v>
      </c>
      <c r="AU129" s="20" t="s">
        <v>81</v>
      </c>
    </row>
    <row r="130" s="2" customFormat="1">
      <c r="A130" s="41"/>
      <c r="B130" s="42"/>
      <c r="C130" s="43"/>
      <c r="D130" s="233" t="s">
        <v>141</v>
      </c>
      <c r="E130" s="43"/>
      <c r="F130" s="234" t="s">
        <v>1262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141</v>
      </c>
      <c r="AU130" s="20" t="s">
        <v>81</v>
      </c>
    </row>
    <row r="131" s="2" customFormat="1">
      <c r="A131" s="41"/>
      <c r="B131" s="42"/>
      <c r="C131" s="43"/>
      <c r="D131" s="228" t="s">
        <v>220</v>
      </c>
      <c r="E131" s="43"/>
      <c r="F131" s="257" t="s">
        <v>1263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220</v>
      </c>
      <c r="AU131" s="20" t="s">
        <v>81</v>
      </c>
    </row>
    <row r="132" s="2" customFormat="1" ht="16.5" customHeight="1">
      <c r="A132" s="41"/>
      <c r="B132" s="42"/>
      <c r="C132" s="215" t="s">
        <v>214</v>
      </c>
      <c r="D132" s="215" t="s">
        <v>132</v>
      </c>
      <c r="E132" s="216" t="s">
        <v>1264</v>
      </c>
      <c r="F132" s="217" t="s">
        <v>1265</v>
      </c>
      <c r="G132" s="218" t="s">
        <v>1214</v>
      </c>
      <c r="H132" s="219">
        <v>1</v>
      </c>
      <c r="I132" s="220"/>
      <c r="J132" s="221">
        <f>ROUND(I132*H132,2)</f>
        <v>0</v>
      </c>
      <c r="K132" s="217" t="s">
        <v>136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1215</v>
      </c>
      <c r="AT132" s="226" t="s">
        <v>132</v>
      </c>
      <c r="AU132" s="226" t="s">
        <v>81</v>
      </c>
      <c r="AY132" s="20" t="s">
        <v>130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1215</v>
      </c>
      <c r="BM132" s="226" t="s">
        <v>1266</v>
      </c>
    </row>
    <row r="133" s="2" customFormat="1">
      <c r="A133" s="41"/>
      <c r="B133" s="42"/>
      <c r="C133" s="43"/>
      <c r="D133" s="228" t="s">
        <v>139</v>
      </c>
      <c r="E133" s="43"/>
      <c r="F133" s="229" t="s">
        <v>1265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139</v>
      </c>
      <c r="AU133" s="20" t="s">
        <v>81</v>
      </c>
    </row>
    <row r="134" s="2" customFormat="1">
      <c r="A134" s="41"/>
      <c r="B134" s="42"/>
      <c r="C134" s="43"/>
      <c r="D134" s="233" t="s">
        <v>141</v>
      </c>
      <c r="E134" s="43"/>
      <c r="F134" s="234" t="s">
        <v>1267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141</v>
      </c>
      <c r="AU134" s="20" t="s">
        <v>81</v>
      </c>
    </row>
    <row r="135" s="2" customFormat="1" ht="16.5" customHeight="1">
      <c r="A135" s="41"/>
      <c r="B135" s="42"/>
      <c r="C135" s="215" t="s">
        <v>8</v>
      </c>
      <c r="D135" s="215" t="s">
        <v>132</v>
      </c>
      <c r="E135" s="216" t="s">
        <v>1268</v>
      </c>
      <c r="F135" s="217" t="s">
        <v>1269</v>
      </c>
      <c r="G135" s="218" t="s">
        <v>1214</v>
      </c>
      <c r="H135" s="219">
        <v>1</v>
      </c>
      <c r="I135" s="220"/>
      <c r="J135" s="221">
        <f>ROUND(I135*H135,2)</f>
        <v>0</v>
      </c>
      <c r="K135" s="217" t="s">
        <v>1270</v>
      </c>
      <c r="L135" s="47"/>
      <c r="M135" s="222" t="s">
        <v>28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1215</v>
      </c>
      <c r="AT135" s="226" t="s">
        <v>132</v>
      </c>
      <c r="AU135" s="226" t="s">
        <v>81</v>
      </c>
      <c r="AY135" s="20" t="s">
        <v>130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1215</v>
      </c>
      <c r="BM135" s="226" t="s">
        <v>1271</v>
      </c>
    </row>
    <row r="136" s="2" customFormat="1">
      <c r="A136" s="41"/>
      <c r="B136" s="42"/>
      <c r="C136" s="43"/>
      <c r="D136" s="228" t="s">
        <v>139</v>
      </c>
      <c r="E136" s="43"/>
      <c r="F136" s="229" t="s">
        <v>1269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139</v>
      </c>
      <c r="AU136" s="20" t="s">
        <v>81</v>
      </c>
    </row>
    <row r="137" s="2" customFormat="1">
      <c r="A137" s="41"/>
      <c r="B137" s="42"/>
      <c r="C137" s="43"/>
      <c r="D137" s="233" t="s">
        <v>141</v>
      </c>
      <c r="E137" s="43"/>
      <c r="F137" s="234" t="s">
        <v>1272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141</v>
      </c>
      <c r="AU137" s="20" t="s">
        <v>81</v>
      </c>
    </row>
    <row r="138" s="12" customFormat="1" ht="22.8" customHeight="1">
      <c r="A138" s="12"/>
      <c r="B138" s="199"/>
      <c r="C138" s="200"/>
      <c r="D138" s="201" t="s">
        <v>71</v>
      </c>
      <c r="E138" s="213" t="s">
        <v>1273</v>
      </c>
      <c r="F138" s="213" t="s">
        <v>1274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SUM(P139:P141)</f>
        <v>0</v>
      </c>
      <c r="Q138" s="207"/>
      <c r="R138" s="208">
        <f>SUM(R139:R141)</f>
        <v>0</v>
      </c>
      <c r="S138" s="207"/>
      <c r="T138" s="209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164</v>
      </c>
      <c r="AT138" s="211" t="s">
        <v>71</v>
      </c>
      <c r="AU138" s="211" t="s">
        <v>79</v>
      </c>
      <c r="AY138" s="210" t="s">
        <v>130</v>
      </c>
      <c r="BK138" s="212">
        <f>SUM(BK139:BK141)</f>
        <v>0</v>
      </c>
    </row>
    <row r="139" s="2" customFormat="1" ht="16.5" customHeight="1">
      <c r="A139" s="41"/>
      <c r="B139" s="42"/>
      <c r="C139" s="215" t="s">
        <v>231</v>
      </c>
      <c r="D139" s="215" t="s">
        <v>132</v>
      </c>
      <c r="E139" s="216" t="s">
        <v>1275</v>
      </c>
      <c r="F139" s="217" t="s">
        <v>1274</v>
      </c>
      <c r="G139" s="218" t="s">
        <v>1214</v>
      </c>
      <c r="H139" s="219">
        <v>1</v>
      </c>
      <c r="I139" s="220"/>
      <c r="J139" s="221">
        <f>ROUND(I139*H139,2)</f>
        <v>0</v>
      </c>
      <c r="K139" s="217" t="s">
        <v>136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1215</v>
      </c>
      <c r="AT139" s="226" t="s">
        <v>132</v>
      </c>
      <c r="AU139" s="226" t="s">
        <v>81</v>
      </c>
      <c r="AY139" s="20" t="s">
        <v>130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1215</v>
      </c>
      <c r="BM139" s="226" t="s">
        <v>1276</v>
      </c>
    </row>
    <row r="140" s="2" customFormat="1">
      <c r="A140" s="41"/>
      <c r="B140" s="42"/>
      <c r="C140" s="43"/>
      <c r="D140" s="228" t="s">
        <v>139</v>
      </c>
      <c r="E140" s="43"/>
      <c r="F140" s="229" t="s">
        <v>1274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139</v>
      </c>
      <c r="AU140" s="20" t="s">
        <v>81</v>
      </c>
    </row>
    <row r="141" s="2" customFormat="1">
      <c r="A141" s="41"/>
      <c r="B141" s="42"/>
      <c r="C141" s="43"/>
      <c r="D141" s="233" t="s">
        <v>141</v>
      </c>
      <c r="E141" s="43"/>
      <c r="F141" s="234" t="s">
        <v>1277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141</v>
      </c>
      <c r="AU141" s="20" t="s">
        <v>81</v>
      </c>
    </row>
    <row r="142" s="12" customFormat="1" ht="22.8" customHeight="1">
      <c r="A142" s="12"/>
      <c r="B142" s="199"/>
      <c r="C142" s="200"/>
      <c r="D142" s="201" t="s">
        <v>71</v>
      </c>
      <c r="E142" s="213" t="s">
        <v>1278</v>
      </c>
      <c r="F142" s="213" t="s">
        <v>1279</v>
      </c>
      <c r="G142" s="200"/>
      <c r="H142" s="200"/>
      <c r="I142" s="203"/>
      <c r="J142" s="214">
        <f>BK142</f>
        <v>0</v>
      </c>
      <c r="K142" s="200"/>
      <c r="L142" s="205"/>
      <c r="M142" s="206"/>
      <c r="N142" s="207"/>
      <c r="O142" s="207"/>
      <c r="P142" s="208">
        <f>SUM(P143:P145)</f>
        <v>0</v>
      </c>
      <c r="Q142" s="207"/>
      <c r="R142" s="208">
        <f>SUM(R143:R145)</f>
        <v>0</v>
      </c>
      <c r="S142" s="207"/>
      <c r="T142" s="209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164</v>
      </c>
      <c r="AT142" s="211" t="s">
        <v>71</v>
      </c>
      <c r="AU142" s="211" t="s">
        <v>79</v>
      </c>
      <c r="AY142" s="210" t="s">
        <v>130</v>
      </c>
      <c r="BK142" s="212">
        <f>SUM(BK143:BK145)</f>
        <v>0</v>
      </c>
    </row>
    <row r="143" s="2" customFormat="1" ht="16.5" customHeight="1">
      <c r="A143" s="41"/>
      <c r="B143" s="42"/>
      <c r="C143" s="215" t="s">
        <v>182</v>
      </c>
      <c r="D143" s="215" t="s">
        <v>132</v>
      </c>
      <c r="E143" s="216" t="s">
        <v>1280</v>
      </c>
      <c r="F143" s="217" t="s">
        <v>1279</v>
      </c>
      <c r="G143" s="218" t="s">
        <v>1214</v>
      </c>
      <c r="H143" s="219">
        <v>1</v>
      </c>
      <c r="I143" s="220"/>
      <c r="J143" s="221">
        <f>ROUND(I143*H143,2)</f>
        <v>0</v>
      </c>
      <c r="K143" s="217" t="s">
        <v>136</v>
      </c>
      <c r="L143" s="47"/>
      <c r="M143" s="222" t="s">
        <v>28</v>
      </c>
      <c r="N143" s="223" t="s">
        <v>43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1215</v>
      </c>
      <c r="AT143" s="226" t="s">
        <v>132</v>
      </c>
      <c r="AU143" s="226" t="s">
        <v>81</v>
      </c>
      <c r="AY143" s="20" t="s">
        <v>130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1215</v>
      </c>
      <c r="BM143" s="226" t="s">
        <v>1281</v>
      </c>
    </row>
    <row r="144" s="2" customFormat="1">
      <c r="A144" s="41"/>
      <c r="B144" s="42"/>
      <c r="C144" s="43"/>
      <c r="D144" s="228" t="s">
        <v>139</v>
      </c>
      <c r="E144" s="43"/>
      <c r="F144" s="229" t="s">
        <v>1279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139</v>
      </c>
      <c r="AU144" s="20" t="s">
        <v>81</v>
      </c>
    </row>
    <row r="145" s="2" customFormat="1">
      <c r="A145" s="41"/>
      <c r="B145" s="42"/>
      <c r="C145" s="43"/>
      <c r="D145" s="233" t="s">
        <v>141</v>
      </c>
      <c r="E145" s="43"/>
      <c r="F145" s="234" t="s">
        <v>1282</v>
      </c>
      <c r="G145" s="43"/>
      <c r="H145" s="43"/>
      <c r="I145" s="230"/>
      <c r="J145" s="43"/>
      <c r="K145" s="43"/>
      <c r="L145" s="47"/>
      <c r="M145" s="289"/>
      <c r="N145" s="290"/>
      <c r="O145" s="291"/>
      <c r="P145" s="291"/>
      <c r="Q145" s="291"/>
      <c r="R145" s="291"/>
      <c r="S145" s="291"/>
      <c r="T145" s="292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141</v>
      </c>
      <c r="AU145" s="20" t="s">
        <v>81</v>
      </c>
    </row>
    <row r="146" s="2" customFormat="1" ht="6.96" customHeight="1">
      <c r="A146" s="41"/>
      <c r="B146" s="62"/>
      <c r="C146" s="63"/>
      <c r="D146" s="63"/>
      <c r="E146" s="63"/>
      <c r="F146" s="63"/>
      <c r="G146" s="63"/>
      <c r="H146" s="63"/>
      <c r="I146" s="63"/>
      <c r="J146" s="63"/>
      <c r="K146" s="63"/>
      <c r="L146" s="47"/>
      <c r="M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</row>
  </sheetData>
  <sheetProtection sheet="1" autoFilter="0" formatColumns="0" formatRows="0" objects="1" scenarios="1" spinCount="100000" saltValue="8fYUfLOmoUaViua0lu3Jil984LLAxjqgPVOe6f5fgxle5hEtj5nHbXSVZREujmjcQBPow208VWJP7aLdX5devQ==" hashValue="X5a110R2j9vojguAvEa+wGZOUupFvv1q2jQ5B2QHSbt/Z7GGjd5KIXHBjbVrA3g1k+X9AGLtO/VMwY3VGAXk1A==" algorithmName="SHA-512" password="CC35"/>
  <autoFilter ref="C90:K14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5_01/012164000"/>
    <hyperlink ref="F99" r:id="rId2" display="https://podminky.urs.cz/item/CS_URS_2025_01/012203000"/>
    <hyperlink ref="F102" r:id="rId3" display="https://podminky.urs.cz/item/CS_URS_2025_01/012414000"/>
    <hyperlink ref="F105" r:id="rId4" display="https://podminky.urs.cz/item/CS_URS_2025_01/012444000"/>
    <hyperlink ref="F108" r:id="rId5" display="https://podminky.urs.cz/item/CS_URS_2025_01/013254000"/>
    <hyperlink ref="F112" r:id="rId6" display="https://podminky.urs.cz/item/CS_URS_2025_01/013274000"/>
    <hyperlink ref="F116" r:id="rId7" display="https://podminky.urs.cz/item/CS_URS_2025_01/013284000"/>
    <hyperlink ref="F121" r:id="rId8" display="https://podminky.urs.cz/item/CS_URS_2025_01/030001000"/>
    <hyperlink ref="F125" r:id="rId9" display="https://podminky.urs.cz/item/CS_URS_2025_01/034303000"/>
    <hyperlink ref="F130" r:id="rId10" display="https://podminky.urs.cz/item/CS_URS_2025_01/043002000"/>
    <hyperlink ref="F134" r:id="rId11" display="https://podminky.urs.cz/item/CS_URS_2025_01/043154000"/>
    <hyperlink ref="F137" r:id="rId12" display="https://podminky.urs.cz/item/CS_URS_2024_01/045002000"/>
    <hyperlink ref="F141" r:id="rId13" display="https://podminky.urs.cz/item/CS_URS_2025_01/060001000"/>
    <hyperlink ref="F145" r:id="rId14" display="https://podminky.urs.cz/item/CS_URS_2025_01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7" customFormat="1" ht="45" customHeight="1">
      <c r="B3" s="297"/>
      <c r="C3" s="298" t="s">
        <v>1283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1284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1285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1286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1287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1288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1289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1290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1291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1292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1293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1294</v>
      </c>
      <c r="F18" s="304" t="s">
        <v>1295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78</v>
      </c>
      <c r="F19" s="304" t="s">
        <v>1296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1297</v>
      </c>
      <c r="F20" s="304" t="s">
        <v>1298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1299</v>
      </c>
      <c r="F21" s="304" t="s">
        <v>1300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1301</v>
      </c>
      <c r="F22" s="304" t="s">
        <v>1302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85</v>
      </c>
      <c r="F23" s="304" t="s">
        <v>1303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1304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1305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1306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1307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1308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1309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1310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1311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1312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116</v>
      </c>
      <c r="F36" s="304"/>
      <c r="G36" s="304" t="s">
        <v>1313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1314</v>
      </c>
      <c r="F37" s="304"/>
      <c r="G37" s="304" t="s">
        <v>1315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53</v>
      </c>
      <c r="F38" s="304"/>
      <c r="G38" s="304" t="s">
        <v>1316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54</v>
      </c>
      <c r="F39" s="304"/>
      <c r="G39" s="304" t="s">
        <v>1317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117</v>
      </c>
      <c r="F40" s="304"/>
      <c r="G40" s="304" t="s">
        <v>1318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118</v>
      </c>
      <c r="F41" s="304"/>
      <c r="G41" s="304" t="s">
        <v>1319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1320</v>
      </c>
      <c r="F42" s="304"/>
      <c r="G42" s="304" t="s">
        <v>1321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1322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1323</v>
      </c>
      <c r="F44" s="304"/>
      <c r="G44" s="304" t="s">
        <v>1324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120</v>
      </c>
      <c r="F45" s="304"/>
      <c r="G45" s="304" t="s">
        <v>1325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1326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1327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1328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1329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1330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1331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1332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1333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1334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1335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1336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1337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1338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1339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1340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1341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1342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1343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1344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1345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1346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1347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1348</v>
      </c>
      <c r="D76" s="322"/>
      <c r="E76" s="322"/>
      <c r="F76" s="322" t="s">
        <v>1349</v>
      </c>
      <c r="G76" s="323"/>
      <c r="H76" s="322" t="s">
        <v>54</v>
      </c>
      <c r="I76" s="322" t="s">
        <v>57</v>
      </c>
      <c r="J76" s="322" t="s">
        <v>1350</v>
      </c>
      <c r="K76" s="321"/>
    </row>
    <row r="77" s="1" customFormat="1" ht="17.25" customHeight="1">
      <c r="B77" s="319"/>
      <c r="C77" s="324" t="s">
        <v>1351</v>
      </c>
      <c r="D77" s="324"/>
      <c r="E77" s="324"/>
      <c r="F77" s="325" t="s">
        <v>1352</v>
      </c>
      <c r="G77" s="326"/>
      <c r="H77" s="324"/>
      <c r="I77" s="324"/>
      <c r="J77" s="324" t="s">
        <v>1353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53</v>
      </c>
      <c r="D79" s="329"/>
      <c r="E79" s="329"/>
      <c r="F79" s="330" t="s">
        <v>76</v>
      </c>
      <c r="G79" s="331"/>
      <c r="H79" s="307" t="s">
        <v>1354</v>
      </c>
      <c r="I79" s="307" t="s">
        <v>1355</v>
      </c>
      <c r="J79" s="307">
        <v>20</v>
      </c>
      <c r="K79" s="321"/>
    </row>
    <row r="80" s="1" customFormat="1" ht="15" customHeight="1">
      <c r="B80" s="319"/>
      <c r="C80" s="307" t="s">
        <v>1356</v>
      </c>
      <c r="D80" s="307"/>
      <c r="E80" s="307"/>
      <c r="F80" s="330" t="s">
        <v>76</v>
      </c>
      <c r="G80" s="331"/>
      <c r="H80" s="307" t="s">
        <v>1357</v>
      </c>
      <c r="I80" s="307" t="s">
        <v>1355</v>
      </c>
      <c r="J80" s="307">
        <v>120</v>
      </c>
      <c r="K80" s="321"/>
    </row>
    <row r="81" s="1" customFormat="1" ht="15" customHeight="1">
      <c r="B81" s="332"/>
      <c r="C81" s="307" t="s">
        <v>1358</v>
      </c>
      <c r="D81" s="307"/>
      <c r="E81" s="307"/>
      <c r="F81" s="330" t="s">
        <v>1359</v>
      </c>
      <c r="G81" s="331"/>
      <c r="H81" s="307" t="s">
        <v>1360</v>
      </c>
      <c r="I81" s="307" t="s">
        <v>1355</v>
      </c>
      <c r="J81" s="307">
        <v>50</v>
      </c>
      <c r="K81" s="321"/>
    </row>
    <row r="82" s="1" customFormat="1" ht="15" customHeight="1">
      <c r="B82" s="332"/>
      <c r="C82" s="307" t="s">
        <v>1361</v>
      </c>
      <c r="D82" s="307"/>
      <c r="E82" s="307"/>
      <c r="F82" s="330" t="s">
        <v>76</v>
      </c>
      <c r="G82" s="331"/>
      <c r="H82" s="307" t="s">
        <v>1362</v>
      </c>
      <c r="I82" s="307" t="s">
        <v>1363</v>
      </c>
      <c r="J82" s="307"/>
      <c r="K82" s="321"/>
    </row>
    <row r="83" s="1" customFormat="1" ht="15" customHeight="1">
      <c r="B83" s="332"/>
      <c r="C83" s="333" t="s">
        <v>1364</v>
      </c>
      <c r="D83" s="333"/>
      <c r="E83" s="333"/>
      <c r="F83" s="334" t="s">
        <v>1359</v>
      </c>
      <c r="G83" s="333"/>
      <c r="H83" s="333" t="s">
        <v>1365</v>
      </c>
      <c r="I83" s="333" t="s">
        <v>1355</v>
      </c>
      <c r="J83" s="333">
        <v>15</v>
      </c>
      <c r="K83" s="321"/>
    </row>
    <row r="84" s="1" customFormat="1" ht="15" customHeight="1">
      <c r="B84" s="332"/>
      <c r="C84" s="333" t="s">
        <v>1366</v>
      </c>
      <c r="D84" s="333"/>
      <c r="E84" s="333"/>
      <c r="F84" s="334" t="s">
        <v>1359</v>
      </c>
      <c r="G84" s="333"/>
      <c r="H84" s="333" t="s">
        <v>1367</v>
      </c>
      <c r="I84" s="333" t="s">
        <v>1355</v>
      </c>
      <c r="J84" s="333">
        <v>15</v>
      </c>
      <c r="K84" s="321"/>
    </row>
    <row r="85" s="1" customFormat="1" ht="15" customHeight="1">
      <c r="B85" s="332"/>
      <c r="C85" s="333" t="s">
        <v>1368</v>
      </c>
      <c r="D85" s="333"/>
      <c r="E85" s="333"/>
      <c r="F85" s="334" t="s">
        <v>1359</v>
      </c>
      <c r="G85" s="333"/>
      <c r="H85" s="333" t="s">
        <v>1369</v>
      </c>
      <c r="I85" s="333" t="s">
        <v>1355</v>
      </c>
      <c r="J85" s="333">
        <v>20</v>
      </c>
      <c r="K85" s="321"/>
    </row>
    <row r="86" s="1" customFormat="1" ht="15" customHeight="1">
      <c r="B86" s="332"/>
      <c r="C86" s="333" t="s">
        <v>1370</v>
      </c>
      <c r="D86" s="333"/>
      <c r="E86" s="333"/>
      <c r="F86" s="334" t="s">
        <v>1359</v>
      </c>
      <c r="G86" s="333"/>
      <c r="H86" s="333" t="s">
        <v>1371</v>
      </c>
      <c r="I86" s="333" t="s">
        <v>1355</v>
      </c>
      <c r="J86" s="333">
        <v>20</v>
      </c>
      <c r="K86" s="321"/>
    </row>
    <row r="87" s="1" customFormat="1" ht="15" customHeight="1">
      <c r="B87" s="332"/>
      <c r="C87" s="307" t="s">
        <v>1372</v>
      </c>
      <c r="D87" s="307"/>
      <c r="E87" s="307"/>
      <c r="F87" s="330" t="s">
        <v>1359</v>
      </c>
      <c r="G87" s="331"/>
      <c r="H87" s="307" t="s">
        <v>1373</v>
      </c>
      <c r="I87" s="307" t="s">
        <v>1355</v>
      </c>
      <c r="J87" s="307">
        <v>50</v>
      </c>
      <c r="K87" s="321"/>
    </row>
    <row r="88" s="1" customFormat="1" ht="15" customHeight="1">
      <c r="B88" s="332"/>
      <c r="C88" s="307" t="s">
        <v>1374</v>
      </c>
      <c r="D88" s="307"/>
      <c r="E88" s="307"/>
      <c r="F88" s="330" t="s">
        <v>1359</v>
      </c>
      <c r="G88" s="331"/>
      <c r="H88" s="307" t="s">
        <v>1375</v>
      </c>
      <c r="I88" s="307" t="s">
        <v>1355</v>
      </c>
      <c r="J88" s="307">
        <v>20</v>
      </c>
      <c r="K88" s="321"/>
    </row>
    <row r="89" s="1" customFormat="1" ht="15" customHeight="1">
      <c r="B89" s="332"/>
      <c r="C89" s="307" t="s">
        <v>1376</v>
      </c>
      <c r="D89" s="307"/>
      <c r="E89" s="307"/>
      <c r="F89" s="330" t="s">
        <v>1359</v>
      </c>
      <c r="G89" s="331"/>
      <c r="H89" s="307" t="s">
        <v>1377</v>
      </c>
      <c r="I89" s="307" t="s">
        <v>1355</v>
      </c>
      <c r="J89" s="307">
        <v>20</v>
      </c>
      <c r="K89" s="321"/>
    </row>
    <row r="90" s="1" customFormat="1" ht="15" customHeight="1">
      <c r="B90" s="332"/>
      <c r="C90" s="307" t="s">
        <v>1378</v>
      </c>
      <c r="D90" s="307"/>
      <c r="E90" s="307"/>
      <c r="F90" s="330" t="s">
        <v>1359</v>
      </c>
      <c r="G90" s="331"/>
      <c r="H90" s="307" t="s">
        <v>1379</v>
      </c>
      <c r="I90" s="307" t="s">
        <v>1355</v>
      </c>
      <c r="J90" s="307">
        <v>50</v>
      </c>
      <c r="K90" s="321"/>
    </row>
    <row r="91" s="1" customFormat="1" ht="15" customHeight="1">
      <c r="B91" s="332"/>
      <c r="C91" s="307" t="s">
        <v>1380</v>
      </c>
      <c r="D91" s="307"/>
      <c r="E91" s="307"/>
      <c r="F91" s="330" t="s">
        <v>1359</v>
      </c>
      <c r="G91" s="331"/>
      <c r="H91" s="307" t="s">
        <v>1380</v>
      </c>
      <c r="I91" s="307" t="s">
        <v>1355</v>
      </c>
      <c r="J91" s="307">
        <v>50</v>
      </c>
      <c r="K91" s="321"/>
    </row>
    <row r="92" s="1" customFormat="1" ht="15" customHeight="1">
      <c r="B92" s="332"/>
      <c r="C92" s="307" t="s">
        <v>1381</v>
      </c>
      <c r="D92" s="307"/>
      <c r="E92" s="307"/>
      <c r="F92" s="330" t="s">
        <v>1359</v>
      </c>
      <c r="G92" s="331"/>
      <c r="H92" s="307" t="s">
        <v>1382</v>
      </c>
      <c r="I92" s="307" t="s">
        <v>1355</v>
      </c>
      <c r="J92" s="307">
        <v>255</v>
      </c>
      <c r="K92" s="321"/>
    </row>
    <row r="93" s="1" customFormat="1" ht="15" customHeight="1">
      <c r="B93" s="332"/>
      <c r="C93" s="307" t="s">
        <v>1383</v>
      </c>
      <c r="D93" s="307"/>
      <c r="E93" s="307"/>
      <c r="F93" s="330" t="s">
        <v>76</v>
      </c>
      <c r="G93" s="331"/>
      <c r="H93" s="307" t="s">
        <v>1384</v>
      </c>
      <c r="I93" s="307" t="s">
        <v>1385</v>
      </c>
      <c r="J93" s="307"/>
      <c r="K93" s="321"/>
    </row>
    <row r="94" s="1" customFormat="1" ht="15" customHeight="1">
      <c r="B94" s="332"/>
      <c r="C94" s="307" t="s">
        <v>1386</v>
      </c>
      <c r="D94" s="307"/>
      <c r="E94" s="307"/>
      <c r="F94" s="330" t="s">
        <v>76</v>
      </c>
      <c r="G94" s="331"/>
      <c r="H94" s="307" t="s">
        <v>1387</v>
      </c>
      <c r="I94" s="307" t="s">
        <v>1388</v>
      </c>
      <c r="J94" s="307"/>
      <c r="K94" s="321"/>
    </row>
    <row r="95" s="1" customFormat="1" ht="15" customHeight="1">
      <c r="B95" s="332"/>
      <c r="C95" s="307" t="s">
        <v>1389</v>
      </c>
      <c r="D95" s="307"/>
      <c r="E95" s="307"/>
      <c r="F95" s="330" t="s">
        <v>76</v>
      </c>
      <c r="G95" s="331"/>
      <c r="H95" s="307" t="s">
        <v>1389</v>
      </c>
      <c r="I95" s="307" t="s">
        <v>1388</v>
      </c>
      <c r="J95" s="307"/>
      <c r="K95" s="321"/>
    </row>
    <row r="96" s="1" customFormat="1" ht="15" customHeight="1">
      <c r="B96" s="332"/>
      <c r="C96" s="307" t="s">
        <v>38</v>
      </c>
      <c r="D96" s="307"/>
      <c r="E96" s="307"/>
      <c r="F96" s="330" t="s">
        <v>76</v>
      </c>
      <c r="G96" s="331"/>
      <c r="H96" s="307" t="s">
        <v>1390</v>
      </c>
      <c r="I96" s="307" t="s">
        <v>1388</v>
      </c>
      <c r="J96" s="307"/>
      <c r="K96" s="321"/>
    </row>
    <row r="97" s="1" customFormat="1" ht="15" customHeight="1">
      <c r="B97" s="332"/>
      <c r="C97" s="307" t="s">
        <v>48</v>
      </c>
      <c r="D97" s="307"/>
      <c r="E97" s="307"/>
      <c r="F97" s="330" t="s">
        <v>76</v>
      </c>
      <c r="G97" s="331"/>
      <c r="H97" s="307" t="s">
        <v>1391</v>
      </c>
      <c r="I97" s="307" t="s">
        <v>1388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1392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1348</v>
      </c>
      <c r="D103" s="322"/>
      <c r="E103" s="322"/>
      <c r="F103" s="322" t="s">
        <v>1349</v>
      </c>
      <c r="G103" s="323"/>
      <c r="H103" s="322" t="s">
        <v>54</v>
      </c>
      <c r="I103" s="322" t="s">
        <v>57</v>
      </c>
      <c r="J103" s="322" t="s">
        <v>1350</v>
      </c>
      <c r="K103" s="321"/>
    </row>
    <row r="104" s="1" customFormat="1" ht="17.25" customHeight="1">
      <c r="B104" s="319"/>
      <c r="C104" s="324" t="s">
        <v>1351</v>
      </c>
      <c r="D104" s="324"/>
      <c r="E104" s="324"/>
      <c r="F104" s="325" t="s">
        <v>1352</v>
      </c>
      <c r="G104" s="326"/>
      <c r="H104" s="324"/>
      <c r="I104" s="324"/>
      <c r="J104" s="324" t="s">
        <v>1353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53</v>
      </c>
      <c r="D106" s="329"/>
      <c r="E106" s="329"/>
      <c r="F106" s="330" t="s">
        <v>76</v>
      </c>
      <c r="G106" s="307"/>
      <c r="H106" s="307" t="s">
        <v>1393</v>
      </c>
      <c r="I106" s="307" t="s">
        <v>1355</v>
      </c>
      <c r="J106" s="307">
        <v>20</v>
      </c>
      <c r="K106" s="321"/>
    </row>
    <row r="107" s="1" customFormat="1" ht="15" customHeight="1">
      <c r="B107" s="319"/>
      <c r="C107" s="307" t="s">
        <v>1356</v>
      </c>
      <c r="D107" s="307"/>
      <c r="E107" s="307"/>
      <c r="F107" s="330" t="s">
        <v>76</v>
      </c>
      <c r="G107" s="307"/>
      <c r="H107" s="307" t="s">
        <v>1393</v>
      </c>
      <c r="I107" s="307" t="s">
        <v>1355</v>
      </c>
      <c r="J107" s="307">
        <v>120</v>
      </c>
      <c r="K107" s="321"/>
    </row>
    <row r="108" s="1" customFormat="1" ht="15" customHeight="1">
      <c r="B108" s="332"/>
      <c r="C108" s="307" t="s">
        <v>1358</v>
      </c>
      <c r="D108" s="307"/>
      <c r="E108" s="307"/>
      <c r="F108" s="330" t="s">
        <v>1359</v>
      </c>
      <c r="G108" s="307"/>
      <c r="H108" s="307" t="s">
        <v>1393</v>
      </c>
      <c r="I108" s="307" t="s">
        <v>1355</v>
      </c>
      <c r="J108" s="307">
        <v>50</v>
      </c>
      <c r="K108" s="321"/>
    </row>
    <row r="109" s="1" customFormat="1" ht="15" customHeight="1">
      <c r="B109" s="332"/>
      <c r="C109" s="307" t="s">
        <v>1361</v>
      </c>
      <c r="D109" s="307"/>
      <c r="E109" s="307"/>
      <c r="F109" s="330" t="s">
        <v>76</v>
      </c>
      <c r="G109" s="307"/>
      <c r="H109" s="307" t="s">
        <v>1393</v>
      </c>
      <c r="I109" s="307" t="s">
        <v>1363</v>
      </c>
      <c r="J109" s="307"/>
      <c r="K109" s="321"/>
    </row>
    <row r="110" s="1" customFormat="1" ht="15" customHeight="1">
      <c r="B110" s="332"/>
      <c r="C110" s="307" t="s">
        <v>1372</v>
      </c>
      <c r="D110" s="307"/>
      <c r="E110" s="307"/>
      <c r="F110" s="330" t="s">
        <v>1359</v>
      </c>
      <c r="G110" s="307"/>
      <c r="H110" s="307" t="s">
        <v>1393</v>
      </c>
      <c r="I110" s="307" t="s">
        <v>1355</v>
      </c>
      <c r="J110" s="307">
        <v>50</v>
      </c>
      <c r="K110" s="321"/>
    </row>
    <row r="111" s="1" customFormat="1" ht="15" customHeight="1">
      <c r="B111" s="332"/>
      <c r="C111" s="307" t="s">
        <v>1380</v>
      </c>
      <c r="D111" s="307"/>
      <c r="E111" s="307"/>
      <c r="F111" s="330" t="s">
        <v>1359</v>
      </c>
      <c r="G111" s="307"/>
      <c r="H111" s="307" t="s">
        <v>1393</v>
      </c>
      <c r="I111" s="307" t="s">
        <v>1355</v>
      </c>
      <c r="J111" s="307">
        <v>50</v>
      </c>
      <c r="K111" s="321"/>
    </row>
    <row r="112" s="1" customFormat="1" ht="15" customHeight="1">
      <c r="B112" s="332"/>
      <c r="C112" s="307" t="s">
        <v>1378</v>
      </c>
      <c r="D112" s="307"/>
      <c r="E112" s="307"/>
      <c r="F112" s="330" t="s">
        <v>1359</v>
      </c>
      <c r="G112" s="307"/>
      <c r="H112" s="307" t="s">
        <v>1393</v>
      </c>
      <c r="I112" s="307" t="s">
        <v>1355</v>
      </c>
      <c r="J112" s="307">
        <v>50</v>
      </c>
      <c r="K112" s="321"/>
    </row>
    <row r="113" s="1" customFormat="1" ht="15" customHeight="1">
      <c r="B113" s="332"/>
      <c r="C113" s="307" t="s">
        <v>53</v>
      </c>
      <c r="D113" s="307"/>
      <c r="E113" s="307"/>
      <c r="F113" s="330" t="s">
        <v>76</v>
      </c>
      <c r="G113" s="307"/>
      <c r="H113" s="307" t="s">
        <v>1394</v>
      </c>
      <c r="I113" s="307" t="s">
        <v>1355</v>
      </c>
      <c r="J113" s="307">
        <v>20</v>
      </c>
      <c r="K113" s="321"/>
    </row>
    <row r="114" s="1" customFormat="1" ht="15" customHeight="1">
      <c r="B114" s="332"/>
      <c r="C114" s="307" t="s">
        <v>1395</v>
      </c>
      <c r="D114" s="307"/>
      <c r="E114" s="307"/>
      <c r="F114" s="330" t="s">
        <v>76</v>
      </c>
      <c r="G114" s="307"/>
      <c r="H114" s="307" t="s">
        <v>1396</v>
      </c>
      <c r="I114" s="307" t="s">
        <v>1355</v>
      </c>
      <c r="J114" s="307">
        <v>120</v>
      </c>
      <c r="K114" s="321"/>
    </row>
    <row r="115" s="1" customFormat="1" ht="15" customHeight="1">
      <c r="B115" s="332"/>
      <c r="C115" s="307" t="s">
        <v>38</v>
      </c>
      <c r="D115" s="307"/>
      <c r="E115" s="307"/>
      <c r="F115" s="330" t="s">
        <v>76</v>
      </c>
      <c r="G115" s="307"/>
      <c r="H115" s="307" t="s">
        <v>1397</v>
      </c>
      <c r="I115" s="307" t="s">
        <v>1388</v>
      </c>
      <c r="J115" s="307"/>
      <c r="K115" s="321"/>
    </row>
    <row r="116" s="1" customFormat="1" ht="15" customHeight="1">
      <c r="B116" s="332"/>
      <c r="C116" s="307" t="s">
        <v>48</v>
      </c>
      <c r="D116" s="307"/>
      <c r="E116" s="307"/>
      <c r="F116" s="330" t="s">
        <v>76</v>
      </c>
      <c r="G116" s="307"/>
      <c r="H116" s="307" t="s">
        <v>1398</v>
      </c>
      <c r="I116" s="307" t="s">
        <v>1388</v>
      </c>
      <c r="J116" s="307"/>
      <c r="K116" s="321"/>
    </row>
    <row r="117" s="1" customFormat="1" ht="15" customHeight="1">
      <c r="B117" s="332"/>
      <c r="C117" s="307" t="s">
        <v>57</v>
      </c>
      <c r="D117" s="307"/>
      <c r="E117" s="307"/>
      <c r="F117" s="330" t="s">
        <v>76</v>
      </c>
      <c r="G117" s="307"/>
      <c r="H117" s="307" t="s">
        <v>1399</v>
      </c>
      <c r="I117" s="307" t="s">
        <v>1400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1401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1348</v>
      </c>
      <c r="D123" s="322"/>
      <c r="E123" s="322"/>
      <c r="F123" s="322" t="s">
        <v>1349</v>
      </c>
      <c r="G123" s="323"/>
      <c r="H123" s="322" t="s">
        <v>54</v>
      </c>
      <c r="I123" s="322" t="s">
        <v>57</v>
      </c>
      <c r="J123" s="322" t="s">
        <v>1350</v>
      </c>
      <c r="K123" s="351"/>
    </row>
    <row r="124" s="1" customFormat="1" ht="17.25" customHeight="1">
      <c r="B124" s="350"/>
      <c r="C124" s="324" t="s">
        <v>1351</v>
      </c>
      <c r="D124" s="324"/>
      <c r="E124" s="324"/>
      <c r="F124" s="325" t="s">
        <v>1352</v>
      </c>
      <c r="G124" s="326"/>
      <c r="H124" s="324"/>
      <c r="I124" s="324"/>
      <c r="J124" s="324" t="s">
        <v>1353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1356</v>
      </c>
      <c r="D126" s="329"/>
      <c r="E126" s="329"/>
      <c r="F126" s="330" t="s">
        <v>76</v>
      </c>
      <c r="G126" s="307"/>
      <c r="H126" s="307" t="s">
        <v>1393</v>
      </c>
      <c r="I126" s="307" t="s">
        <v>1355</v>
      </c>
      <c r="J126" s="307">
        <v>120</v>
      </c>
      <c r="K126" s="355"/>
    </row>
    <row r="127" s="1" customFormat="1" ht="15" customHeight="1">
      <c r="B127" s="352"/>
      <c r="C127" s="307" t="s">
        <v>1402</v>
      </c>
      <c r="D127" s="307"/>
      <c r="E127" s="307"/>
      <c r="F127" s="330" t="s">
        <v>76</v>
      </c>
      <c r="G127" s="307"/>
      <c r="H127" s="307" t="s">
        <v>1403</v>
      </c>
      <c r="I127" s="307" t="s">
        <v>1355</v>
      </c>
      <c r="J127" s="307" t="s">
        <v>1404</v>
      </c>
      <c r="K127" s="355"/>
    </row>
    <row r="128" s="1" customFormat="1" ht="15" customHeight="1">
      <c r="B128" s="352"/>
      <c r="C128" s="307" t="s">
        <v>85</v>
      </c>
      <c r="D128" s="307"/>
      <c r="E128" s="307"/>
      <c r="F128" s="330" t="s">
        <v>76</v>
      </c>
      <c r="G128" s="307"/>
      <c r="H128" s="307" t="s">
        <v>1405</v>
      </c>
      <c r="I128" s="307" t="s">
        <v>1355</v>
      </c>
      <c r="J128" s="307" t="s">
        <v>1404</v>
      </c>
      <c r="K128" s="355"/>
    </row>
    <row r="129" s="1" customFormat="1" ht="15" customHeight="1">
      <c r="B129" s="352"/>
      <c r="C129" s="307" t="s">
        <v>1364</v>
      </c>
      <c r="D129" s="307"/>
      <c r="E129" s="307"/>
      <c r="F129" s="330" t="s">
        <v>1359</v>
      </c>
      <c r="G129" s="307"/>
      <c r="H129" s="307" t="s">
        <v>1365</v>
      </c>
      <c r="I129" s="307" t="s">
        <v>1355</v>
      </c>
      <c r="J129" s="307">
        <v>15</v>
      </c>
      <c r="K129" s="355"/>
    </row>
    <row r="130" s="1" customFormat="1" ht="15" customHeight="1">
      <c r="B130" s="352"/>
      <c r="C130" s="333" t="s">
        <v>1366</v>
      </c>
      <c r="D130" s="333"/>
      <c r="E130" s="333"/>
      <c r="F130" s="334" t="s">
        <v>1359</v>
      </c>
      <c r="G130" s="333"/>
      <c r="H130" s="333" t="s">
        <v>1367</v>
      </c>
      <c r="I130" s="333" t="s">
        <v>1355</v>
      </c>
      <c r="J130" s="333">
        <v>15</v>
      </c>
      <c r="K130" s="355"/>
    </row>
    <row r="131" s="1" customFormat="1" ht="15" customHeight="1">
      <c r="B131" s="352"/>
      <c r="C131" s="333" t="s">
        <v>1368</v>
      </c>
      <c r="D131" s="333"/>
      <c r="E131" s="333"/>
      <c r="F131" s="334" t="s">
        <v>1359</v>
      </c>
      <c r="G131" s="333"/>
      <c r="H131" s="333" t="s">
        <v>1369</v>
      </c>
      <c r="I131" s="333" t="s">
        <v>1355</v>
      </c>
      <c r="J131" s="333">
        <v>20</v>
      </c>
      <c r="K131" s="355"/>
    </row>
    <row r="132" s="1" customFormat="1" ht="15" customHeight="1">
      <c r="B132" s="352"/>
      <c r="C132" s="333" t="s">
        <v>1370</v>
      </c>
      <c r="D132" s="333"/>
      <c r="E132" s="333"/>
      <c r="F132" s="334" t="s">
        <v>1359</v>
      </c>
      <c r="G132" s="333"/>
      <c r="H132" s="333" t="s">
        <v>1371</v>
      </c>
      <c r="I132" s="333" t="s">
        <v>1355</v>
      </c>
      <c r="J132" s="333">
        <v>20</v>
      </c>
      <c r="K132" s="355"/>
    </row>
    <row r="133" s="1" customFormat="1" ht="15" customHeight="1">
      <c r="B133" s="352"/>
      <c r="C133" s="307" t="s">
        <v>1358</v>
      </c>
      <c r="D133" s="307"/>
      <c r="E133" s="307"/>
      <c r="F133" s="330" t="s">
        <v>1359</v>
      </c>
      <c r="G133" s="307"/>
      <c r="H133" s="307" t="s">
        <v>1393</v>
      </c>
      <c r="I133" s="307" t="s">
        <v>1355</v>
      </c>
      <c r="J133" s="307">
        <v>50</v>
      </c>
      <c r="K133" s="355"/>
    </row>
    <row r="134" s="1" customFormat="1" ht="15" customHeight="1">
      <c r="B134" s="352"/>
      <c r="C134" s="307" t="s">
        <v>1372</v>
      </c>
      <c r="D134" s="307"/>
      <c r="E134" s="307"/>
      <c r="F134" s="330" t="s">
        <v>1359</v>
      </c>
      <c r="G134" s="307"/>
      <c r="H134" s="307" t="s">
        <v>1393</v>
      </c>
      <c r="I134" s="307" t="s">
        <v>1355</v>
      </c>
      <c r="J134" s="307">
        <v>50</v>
      </c>
      <c r="K134" s="355"/>
    </row>
    <row r="135" s="1" customFormat="1" ht="15" customHeight="1">
      <c r="B135" s="352"/>
      <c r="C135" s="307" t="s">
        <v>1378</v>
      </c>
      <c r="D135" s="307"/>
      <c r="E135" s="307"/>
      <c r="F135" s="330" t="s">
        <v>1359</v>
      </c>
      <c r="G135" s="307"/>
      <c r="H135" s="307" t="s">
        <v>1393</v>
      </c>
      <c r="I135" s="307" t="s">
        <v>1355</v>
      </c>
      <c r="J135" s="307">
        <v>50</v>
      </c>
      <c r="K135" s="355"/>
    </row>
    <row r="136" s="1" customFormat="1" ht="15" customHeight="1">
      <c r="B136" s="352"/>
      <c r="C136" s="307" t="s">
        <v>1380</v>
      </c>
      <c r="D136" s="307"/>
      <c r="E136" s="307"/>
      <c r="F136" s="330" t="s">
        <v>1359</v>
      </c>
      <c r="G136" s="307"/>
      <c r="H136" s="307" t="s">
        <v>1393</v>
      </c>
      <c r="I136" s="307" t="s">
        <v>1355</v>
      </c>
      <c r="J136" s="307">
        <v>50</v>
      </c>
      <c r="K136" s="355"/>
    </row>
    <row r="137" s="1" customFormat="1" ht="15" customHeight="1">
      <c r="B137" s="352"/>
      <c r="C137" s="307" t="s">
        <v>1381</v>
      </c>
      <c r="D137" s="307"/>
      <c r="E137" s="307"/>
      <c r="F137" s="330" t="s">
        <v>1359</v>
      </c>
      <c r="G137" s="307"/>
      <c r="H137" s="307" t="s">
        <v>1406</v>
      </c>
      <c r="I137" s="307" t="s">
        <v>1355</v>
      </c>
      <c r="J137" s="307">
        <v>255</v>
      </c>
      <c r="K137" s="355"/>
    </row>
    <row r="138" s="1" customFormat="1" ht="15" customHeight="1">
      <c r="B138" s="352"/>
      <c r="C138" s="307" t="s">
        <v>1383</v>
      </c>
      <c r="D138" s="307"/>
      <c r="E138" s="307"/>
      <c r="F138" s="330" t="s">
        <v>76</v>
      </c>
      <c r="G138" s="307"/>
      <c r="H138" s="307" t="s">
        <v>1407</v>
      </c>
      <c r="I138" s="307" t="s">
        <v>1385</v>
      </c>
      <c r="J138" s="307"/>
      <c r="K138" s="355"/>
    </row>
    <row r="139" s="1" customFormat="1" ht="15" customHeight="1">
      <c r="B139" s="352"/>
      <c r="C139" s="307" t="s">
        <v>1386</v>
      </c>
      <c r="D139" s="307"/>
      <c r="E139" s="307"/>
      <c r="F139" s="330" t="s">
        <v>76</v>
      </c>
      <c r="G139" s="307"/>
      <c r="H139" s="307" t="s">
        <v>1408</v>
      </c>
      <c r="I139" s="307" t="s">
        <v>1388</v>
      </c>
      <c r="J139" s="307"/>
      <c r="K139" s="355"/>
    </row>
    <row r="140" s="1" customFormat="1" ht="15" customHeight="1">
      <c r="B140" s="352"/>
      <c r="C140" s="307" t="s">
        <v>1389</v>
      </c>
      <c r="D140" s="307"/>
      <c r="E140" s="307"/>
      <c r="F140" s="330" t="s">
        <v>76</v>
      </c>
      <c r="G140" s="307"/>
      <c r="H140" s="307" t="s">
        <v>1389</v>
      </c>
      <c r="I140" s="307" t="s">
        <v>1388</v>
      </c>
      <c r="J140" s="307"/>
      <c r="K140" s="355"/>
    </row>
    <row r="141" s="1" customFormat="1" ht="15" customHeight="1">
      <c r="B141" s="352"/>
      <c r="C141" s="307" t="s">
        <v>38</v>
      </c>
      <c r="D141" s="307"/>
      <c r="E141" s="307"/>
      <c r="F141" s="330" t="s">
        <v>76</v>
      </c>
      <c r="G141" s="307"/>
      <c r="H141" s="307" t="s">
        <v>1409</v>
      </c>
      <c r="I141" s="307" t="s">
        <v>1388</v>
      </c>
      <c r="J141" s="307"/>
      <c r="K141" s="355"/>
    </row>
    <row r="142" s="1" customFormat="1" ht="15" customHeight="1">
      <c r="B142" s="352"/>
      <c r="C142" s="307" t="s">
        <v>1410</v>
      </c>
      <c r="D142" s="307"/>
      <c r="E142" s="307"/>
      <c r="F142" s="330" t="s">
        <v>76</v>
      </c>
      <c r="G142" s="307"/>
      <c r="H142" s="307" t="s">
        <v>1411</v>
      </c>
      <c r="I142" s="307" t="s">
        <v>1388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1412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1348</v>
      </c>
      <c r="D148" s="322"/>
      <c r="E148" s="322"/>
      <c r="F148" s="322" t="s">
        <v>1349</v>
      </c>
      <c r="G148" s="323"/>
      <c r="H148" s="322" t="s">
        <v>54</v>
      </c>
      <c r="I148" s="322" t="s">
        <v>57</v>
      </c>
      <c r="J148" s="322" t="s">
        <v>1350</v>
      </c>
      <c r="K148" s="321"/>
    </row>
    <row r="149" s="1" customFormat="1" ht="17.25" customHeight="1">
      <c r="B149" s="319"/>
      <c r="C149" s="324" t="s">
        <v>1351</v>
      </c>
      <c r="D149" s="324"/>
      <c r="E149" s="324"/>
      <c r="F149" s="325" t="s">
        <v>1352</v>
      </c>
      <c r="G149" s="326"/>
      <c r="H149" s="324"/>
      <c r="I149" s="324"/>
      <c r="J149" s="324" t="s">
        <v>1353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1356</v>
      </c>
      <c r="D151" s="307"/>
      <c r="E151" s="307"/>
      <c r="F151" s="360" t="s">
        <v>76</v>
      </c>
      <c r="G151" s="307"/>
      <c r="H151" s="359" t="s">
        <v>1393</v>
      </c>
      <c r="I151" s="359" t="s">
        <v>1355</v>
      </c>
      <c r="J151" s="359">
        <v>120</v>
      </c>
      <c r="K151" s="355"/>
    </row>
    <row r="152" s="1" customFormat="1" ht="15" customHeight="1">
      <c r="B152" s="332"/>
      <c r="C152" s="359" t="s">
        <v>1402</v>
      </c>
      <c r="D152" s="307"/>
      <c r="E152" s="307"/>
      <c r="F152" s="360" t="s">
        <v>76</v>
      </c>
      <c r="G152" s="307"/>
      <c r="H152" s="359" t="s">
        <v>1413</v>
      </c>
      <c r="I152" s="359" t="s">
        <v>1355</v>
      </c>
      <c r="J152" s="359" t="s">
        <v>1404</v>
      </c>
      <c r="K152" s="355"/>
    </row>
    <row r="153" s="1" customFormat="1" ht="15" customHeight="1">
      <c r="B153" s="332"/>
      <c r="C153" s="359" t="s">
        <v>85</v>
      </c>
      <c r="D153" s="307"/>
      <c r="E153" s="307"/>
      <c r="F153" s="360" t="s">
        <v>76</v>
      </c>
      <c r="G153" s="307"/>
      <c r="H153" s="359" t="s">
        <v>1414</v>
      </c>
      <c r="I153" s="359" t="s">
        <v>1355</v>
      </c>
      <c r="J153" s="359" t="s">
        <v>1404</v>
      </c>
      <c r="K153" s="355"/>
    </row>
    <row r="154" s="1" customFormat="1" ht="15" customHeight="1">
      <c r="B154" s="332"/>
      <c r="C154" s="359" t="s">
        <v>1358</v>
      </c>
      <c r="D154" s="307"/>
      <c r="E154" s="307"/>
      <c r="F154" s="360" t="s">
        <v>1359</v>
      </c>
      <c r="G154" s="307"/>
      <c r="H154" s="359" t="s">
        <v>1393</v>
      </c>
      <c r="I154" s="359" t="s">
        <v>1355</v>
      </c>
      <c r="J154" s="359">
        <v>50</v>
      </c>
      <c r="K154" s="355"/>
    </row>
    <row r="155" s="1" customFormat="1" ht="15" customHeight="1">
      <c r="B155" s="332"/>
      <c r="C155" s="359" t="s">
        <v>1361</v>
      </c>
      <c r="D155" s="307"/>
      <c r="E155" s="307"/>
      <c r="F155" s="360" t="s">
        <v>76</v>
      </c>
      <c r="G155" s="307"/>
      <c r="H155" s="359" t="s">
        <v>1393</v>
      </c>
      <c r="I155" s="359" t="s">
        <v>1363</v>
      </c>
      <c r="J155" s="359"/>
      <c r="K155" s="355"/>
    </row>
    <row r="156" s="1" customFormat="1" ht="15" customHeight="1">
      <c r="B156" s="332"/>
      <c r="C156" s="359" t="s">
        <v>1372</v>
      </c>
      <c r="D156" s="307"/>
      <c r="E156" s="307"/>
      <c r="F156" s="360" t="s">
        <v>1359</v>
      </c>
      <c r="G156" s="307"/>
      <c r="H156" s="359" t="s">
        <v>1393</v>
      </c>
      <c r="I156" s="359" t="s">
        <v>1355</v>
      </c>
      <c r="J156" s="359">
        <v>50</v>
      </c>
      <c r="K156" s="355"/>
    </row>
    <row r="157" s="1" customFormat="1" ht="15" customHeight="1">
      <c r="B157" s="332"/>
      <c r="C157" s="359" t="s">
        <v>1380</v>
      </c>
      <c r="D157" s="307"/>
      <c r="E157" s="307"/>
      <c r="F157" s="360" t="s">
        <v>1359</v>
      </c>
      <c r="G157" s="307"/>
      <c r="H157" s="359" t="s">
        <v>1393</v>
      </c>
      <c r="I157" s="359" t="s">
        <v>1355</v>
      </c>
      <c r="J157" s="359">
        <v>50</v>
      </c>
      <c r="K157" s="355"/>
    </row>
    <row r="158" s="1" customFormat="1" ht="15" customHeight="1">
      <c r="B158" s="332"/>
      <c r="C158" s="359" t="s">
        <v>1378</v>
      </c>
      <c r="D158" s="307"/>
      <c r="E158" s="307"/>
      <c r="F158" s="360" t="s">
        <v>1359</v>
      </c>
      <c r="G158" s="307"/>
      <c r="H158" s="359" t="s">
        <v>1393</v>
      </c>
      <c r="I158" s="359" t="s">
        <v>1355</v>
      </c>
      <c r="J158" s="359">
        <v>50</v>
      </c>
      <c r="K158" s="355"/>
    </row>
    <row r="159" s="1" customFormat="1" ht="15" customHeight="1">
      <c r="B159" s="332"/>
      <c r="C159" s="359" t="s">
        <v>102</v>
      </c>
      <c r="D159" s="307"/>
      <c r="E159" s="307"/>
      <c r="F159" s="360" t="s">
        <v>76</v>
      </c>
      <c r="G159" s="307"/>
      <c r="H159" s="359" t="s">
        <v>1415</v>
      </c>
      <c r="I159" s="359" t="s">
        <v>1355</v>
      </c>
      <c r="J159" s="359" t="s">
        <v>1416</v>
      </c>
      <c r="K159" s="355"/>
    </row>
    <row r="160" s="1" customFormat="1" ht="15" customHeight="1">
      <c r="B160" s="332"/>
      <c r="C160" s="359" t="s">
        <v>1417</v>
      </c>
      <c r="D160" s="307"/>
      <c r="E160" s="307"/>
      <c r="F160" s="360" t="s">
        <v>76</v>
      </c>
      <c r="G160" s="307"/>
      <c r="H160" s="359" t="s">
        <v>1418</v>
      </c>
      <c r="I160" s="359" t="s">
        <v>1388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1419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1348</v>
      </c>
      <c r="D166" s="322"/>
      <c r="E166" s="322"/>
      <c r="F166" s="322" t="s">
        <v>1349</v>
      </c>
      <c r="G166" s="364"/>
      <c r="H166" s="365" t="s">
        <v>54</v>
      </c>
      <c r="I166" s="365" t="s">
        <v>57</v>
      </c>
      <c r="J166" s="322" t="s">
        <v>1350</v>
      </c>
      <c r="K166" s="299"/>
    </row>
    <row r="167" s="1" customFormat="1" ht="17.25" customHeight="1">
      <c r="B167" s="300"/>
      <c r="C167" s="324" t="s">
        <v>1351</v>
      </c>
      <c r="D167" s="324"/>
      <c r="E167" s="324"/>
      <c r="F167" s="325" t="s">
        <v>1352</v>
      </c>
      <c r="G167" s="366"/>
      <c r="H167" s="367"/>
      <c r="I167" s="367"/>
      <c r="J167" s="324" t="s">
        <v>1353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1356</v>
      </c>
      <c r="D169" s="307"/>
      <c r="E169" s="307"/>
      <c r="F169" s="330" t="s">
        <v>76</v>
      </c>
      <c r="G169" s="307"/>
      <c r="H169" s="307" t="s">
        <v>1393</v>
      </c>
      <c r="I169" s="307" t="s">
        <v>1355</v>
      </c>
      <c r="J169" s="307">
        <v>120</v>
      </c>
      <c r="K169" s="355"/>
    </row>
    <row r="170" s="1" customFormat="1" ht="15" customHeight="1">
      <c r="B170" s="332"/>
      <c r="C170" s="307" t="s">
        <v>1402</v>
      </c>
      <c r="D170" s="307"/>
      <c r="E170" s="307"/>
      <c r="F170" s="330" t="s">
        <v>76</v>
      </c>
      <c r="G170" s="307"/>
      <c r="H170" s="307" t="s">
        <v>1403</v>
      </c>
      <c r="I170" s="307" t="s">
        <v>1355</v>
      </c>
      <c r="J170" s="307" t="s">
        <v>1404</v>
      </c>
      <c r="K170" s="355"/>
    </row>
    <row r="171" s="1" customFormat="1" ht="15" customHeight="1">
      <c r="B171" s="332"/>
      <c r="C171" s="307" t="s">
        <v>85</v>
      </c>
      <c r="D171" s="307"/>
      <c r="E171" s="307"/>
      <c r="F171" s="330" t="s">
        <v>76</v>
      </c>
      <c r="G171" s="307"/>
      <c r="H171" s="307" t="s">
        <v>1420</v>
      </c>
      <c r="I171" s="307" t="s">
        <v>1355</v>
      </c>
      <c r="J171" s="307" t="s">
        <v>1404</v>
      </c>
      <c r="K171" s="355"/>
    </row>
    <row r="172" s="1" customFormat="1" ht="15" customHeight="1">
      <c r="B172" s="332"/>
      <c r="C172" s="307" t="s">
        <v>1358</v>
      </c>
      <c r="D172" s="307"/>
      <c r="E172" s="307"/>
      <c r="F172" s="330" t="s">
        <v>1359</v>
      </c>
      <c r="G172" s="307"/>
      <c r="H172" s="307" t="s">
        <v>1420</v>
      </c>
      <c r="I172" s="307" t="s">
        <v>1355</v>
      </c>
      <c r="J172" s="307">
        <v>50</v>
      </c>
      <c r="K172" s="355"/>
    </row>
    <row r="173" s="1" customFormat="1" ht="15" customHeight="1">
      <c r="B173" s="332"/>
      <c r="C173" s="307" t="s">
        <v>1361</v>
      </c>
      <c r="D173" s="307"/>
      <c r="E173" s="307"/>
      <c r="F173" s="330" t="s">
        <v>76</v>
      </c>
      <c r="G173" s="307"/>
      <c r="H173" s="307" t="s">
        <v>1420</v>
      </c>
      <c r="I173" s="307" t="s">
        <v>1363</v>
      </c>
      <c r="J173" s="307"/>
      <c r="K173" s="355"/>
    </row>
    <row r="174" s="1" customFormat="1" ht="15" customHeight="1">
      <c r="B174" s="332"/>
      <c r="C174" s="307" t="s">
        <v>1372</v>
      </c>
      <c r="D174" s="307"/>
      <c r="E174" s="307"/>
      <c r="F174" s="330" t="s">
        <v>1359</v>
      </c>
      <c r="G174" s="307"/>
      <c r="H174" s="307" t="s">
        <v>1420</v>
      </c>
      <c r="I174" s="307" t="s">
        <v>1355</v>
      </c>
      <c r="J174" s="307">
        <v>50</v>
      </c>
      <c r="K174" s="355"/>
    </row>
    <row r="175" s="1" customFormat="1" ht="15" customHeight="1">
      <c r="B175" s="332"/>
      <c r="C175" s="307" t="s">
        <v>1380</v>
      </c>
      <c r="D175" s="307"/>
      <c r="E175" s="307"/>
      <c r="F175" s="330" t="s">
        <v>1359</v>
      </c>
      <c r="G175" s="307"/>
      <c r="H175" s="307" t="s">
        <v>1420</v>
      </c>
      <c r="I175" s="307" t="s">
        <v>1355</v>
      </c>
      <c r="J175" s="307">
        <v>50</v>
      </c>
      <c r="K175" s="355"/>
    </row>
    <row r="176" s="1" customFormat="1" ht="15" customHeight="1">
      <c r="B176" s="332"/>
      <c r="C176" s="307" t="s">
        <v>1378</v>
      </c>
      <c r="D176" s="307"/>
      <c r="E176" s="307"/>
      <c r="F176" s="330" t="s">
        <v>1359</v>
      </c>
      <c r="G176" s="307"/>
      <c r="H176" s="307" t="s">
        <v>1420</v>
      </c>
      <c r="I176" s="307" t="s">
        <v>1355</v>
      </c>
      <c r="J176" s="307">
        <v>50</v>
      </c>
      <c r="K176" s="355"/>
    </row>
    <row r="177" s="1" customFormat="1" ht="15" customHeight="1">
      <c r="B177" s="332"/>
      <c r="C177" s="307" t="s">
        <v>116</v>
      </c>
      <c r="D177" s="307"/>
      <c r="E177" s="307"/>
      <c r="F177" s="330" t="s">
        <v>76</v>
      </c>
      <c r="G177" s="307"/>
      <c r="H177" s="307" t="s">
        <v>1421</v>
      </c>
      <c r="I177" s="307" t="s">
        <v>1422</v>
      </c>
      <c r="J177" s="307"/>
      <c r="K177" s="355"/>
    </row>
    <row r="178" s="1" customFormat="1" ht="15" customHeight="1">
      <c r="B178" s="332"/>
      <c r="C178" s="307" t="s">
        <v>57</v>
      </c>
      <c r="D178" s="307"/>
      <c r="E178" s="307"/>
      <c r="F178" s="330" t="s">
        <v>76</v>
      </c>
      <c r="G178" s="307"/>
      <c r="H178" s="307" t="s">
        <v>1423</v>
      </c>
      <c r="I178" s="307" t="s">
        <v>1424</v>
      </c>
      <c r="J178" s="307">
        <v>1</v>
      </c>
      <c r="K178" s="355"/>
    </row>
    <row r="179" s="1" customFormat="1" ht="15" customHeight="1">
      <c r="B179" s="332"/>
      <c r="C179" s="307" t="s">
        <v>53</v>
      </c>
      <c r="D179" s="307"/>
      <c r="E179" s="307"/>
      <c r="F179" s="330" t="s">
        <v>76</v>
      </c>
      <c r="G179" s="307"/>
      <c r="H179" s="307" t="s">
        <v>1425</v>
      </c>
      <c r="I179" s="307" t="s">
        <v>1355</v>
      </c>
      <c r="J179" s="307">
        <v>20</v>
      </c>
      <c r="K179" s="355"/>
    </row>
    <row r="180" s="1" customFormat="1" ht="15" customHeight="1">
      <c r="B180" s="332"/>
      <c r="C180" s="307" t="s">
        <v>54</v>
      </c>
      <c r="D180" s="307"/>
      <c r="E180" s="307"/>
      <c r="F180" s="330" t="s">
        <v>76</v>
      </c>
      <c r="G180" s="307"/>
      <c r="H180" s="307" t="s">
        <v>1426</v>
      </c>
      <c r="I180" s="307" t="s">
        <v>1355</v>
      </c>
      <c r="J180" s="307">
        <v>255</v>
      </c>
      <c r="K180" s="355"/>
    </row>
    <row r="181" s="1" customFormat="1" ht="15" customHeight="1">
      <c r="B181" s="332"/>
      <c r="C181" s="307" t="s">
        <v>117</v>
      </c>
      <c r="D181" s="307"/>
      <c r="E181" s="307"/>
      <c r="F181" s="330" t="s">
        <v>76</v>
      </c>
      <c r="G181" s="307"/>
      <c r="H181" s="307" t="s">
        <v>1318</v>
      </c>
      <c r="I181" s="307" t="s">
        <v>1355</v>
      </c>
      <c r="J181" s="307">
        <v>10</v>
      </c>
      <c r="K181" s="355"/>
    </row>
    <row r="182" s="1" customFormat="1" ht="15" customHeight="1">
      <c r="B182" s="332"/>
      <c r="C182" s="307" t="s">
        <v>118</v>
      </c>
      <c r="D182" s="307"/>
      <c r="E182" s="307"/>
      <c r="F182" s="330" t="s">
        <v>76</v>
      </c>
      <c r="G182" s="307"/>
      <c r="H182" s="307" t="s">
        <v>1427</v>
      </c>
      <c r="I182" s="307" t="s">
        <v>1388</v>
      </c>
      <c r="J182" s="307"/>
      <c r="K182" s="355"/>
    </row>
    <row r="183" s="1" customFormat="1" ht="15" customHeight="1">
      <c r="B183" s="332"/>
      <c r="C183" s="307" t="s">
        <v>1428</v>
      </c>
      <c r="D183" s="307"/>
      <c r="E183" s="307"/>
      <c r="F183" s="330" t="s">
        <v>76</v>
      </c>
      <c r="G183" s="307"/>
      <c r="H183" s="307" t="s">
        <v>1429</v>
      </c>
      <c r="I183" s="307" t="s">
        <v>1388</v>
      </c>
      <c r="J183" s="307"/>
      <c r="K183" s="355"/>
    </row>
    <row r="184" s="1" customFormat="1" ht="15" customHeight="1">
      <c r="B184" s="332"/>
      <c r="C184" s="307" t="s">
        <v>1417</v>
      </c>
      <c r="D184" s="307"/>
      <c r="E184" s="307"/>
      <c r="F184" s="330" t="s">
        <v>76</v>
      </c>
      <c r="G184" s="307"/>
      <c r="H184" s="307" t="s">
        <v>1430</v>
      </c>
      <c r="I184" s="307" t="s">
        <v>1388</v>
      </c>
      <c r="J184" s="307"/>
      <c r="K184" s="355"/>
    </row>
    <row r="185" s="1" customFormat="1" ht="15" customHeight="1">
      <c r="B185" s="332"/>
      <c r="C185" s="307" t="s">
        <v>120</v>
      </c>
      <c r="D185" s="307"/>
      <c r="E185" s="307"/>
      <c r="F185" s="330" t="s">
        <v>1359</v>
      </c>
      <c r="G185" s="307"/>
      <c r="H185" s="307" t="s">
        <v>1431</v>
      </c>
      <c r="I185" s="307" t="s">
        <v>1355</v>
      </c>
      <c r="J185" s="307">
        <v>50</v>
      </c>
      <c r="K185" s="355"/>
    </row>
    <row r="186" s="1" customFormat="1" ht="15" customHeight="1">
      <c r="B186" s="332"/>
      <c r="C186" s="307" t="s">
        <v>1432</v>
      </c>
      <c r="D186" s="307"/>
      <c r="E186" s="307"/>
      <c r="F186" s="330" t="s">
        <v>1359</v>
      </c>
      <c r="G186" s="307"/>
      <c r="H186" s="307" t="s">
        <v>1433</v>
      </c>
      <c r="I186" s="307" t="s">
        <v>1434</v>
      </c>
      <c r="J186" s="307"/>
      <c r="K186" s="355"/>
    </row>
    <row r="187" s="1" customFormat="1" ht="15" customHeight="1">
      <c r="B187" s="332"/>
      <c r="C187" s="307" t="s">
        <v>1435</v>
      </c>
      <c r="D187" s="307"/>
      <c r="E187" s="307"/>
      <c r="F187" s="330" t="s">
        <v>1359</v>
      </c>
      <c r="G187" s="307"/>
      <c r="H187" s="307" t="s">
        <v>1436</v>
      </c>
      <c r="I187" s="307" t="s">
        <v>1434</v>
      </c>
      <c r="J187" s="307"/>
      <c r="K187" s="355"/>
    </row>
    <row r="188" s="1" customFormat="1" ht="15" customHeight="1">
      <c r="B188" s="332"/>
      <c r="C188" s="307" t="s">
        <v>1437</v>
      </c>
      <c r="D188" s="307"/>
      <c r="E188" s="307"/>
      <c r="F188" s="330" t="s">
        <v>1359</v>
      </c>
      <c r="G188" s="307"/>
      <c r="H188" s="307" t="s">
        <v>1438</v>
      </c>
      <c r="I188" s="307" t="s">
        <v>1434</v>
      </c>
      <c r="J188" s="307"/>
      <c r="K188" s="355"/>
    </row>
    <row r="189" s="1" customFormat="1" ht="15" customHeight="1">
      <c r="B189" s="332"/>
      <c r="C189" s="368" t="s">
        <v>1439</v>
      </c>
      <c r="D189" s="307"/>
      <c r="E189" s="307"/>
      <c r="F189" s="330" t="s">
        <v>1359</v>
      </c>
      <c r="G189" s="307"/>
      <c r="H189" s="307" t="s">
        <v>1440</v>
      </c>
      <c r="I189" s="307" t="s">
        <v>1441</v>
      </c>
      <c r="J189" s="369" t="s">
        <v>1442</v>
      </c>
      <c r="K189" s="355"/>
    </row>
    <row r="190" s="18" customFormat="1" ht="15" customHeight="1">
      <c r="B190" s="370"/>
      <c r="C190" s="371" t="s">
        <v>1443</v>
      </c>
      <c r="D190" s="372"/>
      <c r="E190" s="372"/>
      <c r="F190" s="373" t="s">
        <v>1359</v>
      </c>
      <c r="G190" s="372"/>
      <c r="H190" s="372" t="s">
        <v>1444</v>
      </c>
      <c r="I190" s="372" t="s">
        <v>1441</v>
      </c>
      <c r="J190" s="374" t="s">
        <v>1442</v>
      </c>
      <c r="K190" s="375"/>
    </row>
    <row r="191" s="1" customFormat="1" ht="15" customHeight="1">
      <c r="B191" s="332"/>
      <c r="C191" s="368" t="s">
        <v>42</v>
      </c>
      <c r="D191" s="307"/>
      <c r="E191" s="307"/>
      <c r="F191" s="330" t="s">
        <v>76</v>
      </c>
      <c r="G191" s="307"/>
      <c r="H191" s="304" t="s">
        <v>1445</v>
      </c>
      <c r="I191" s="307" t="s">
        <v>1446</v>
      </c>
      <c r="J191" s="307"/>
      <c r="K191" s="355"/>
    </row>
    <row r="192" s="1" customFormat="1" ht="15" customHeight="1">
      <c r="B192" s="332"/>
      <c r="C192" s="368" t="s">
        <v>1447</v>
      </c>
      <c r="D192" s="307"/>
      <c r="E192" s="307"/>
      <c r="F192" s="330" t="s">
        <v>76</v>
      </c>
      <c r="G192" s="307"/>
      <c r="H192" s="307" t="s">
        <v>1448</v>
      </c>
      <c r="I192" s="307" t="s">
        <v>1388</v>
      </c>
      <c r="J192" s="307"/>
      <c r="K192" s="355"/>
    </row>
    <row r="193" s="1" customFormat="1" ht="15" customHeight="1">
      <c r="B193" s="332"/>
      <c r="C193" s="368" t="s">
        <v>1449</v>
      </c>
      <c r="D193" s="307"/>
      <c r="E193" s="307"/>
      <c r="F193" s="330" t="s">
        <v>76</v>
      </c>
      <c r="G193" s="307"/>
      <c r="H193" s="307" t="s">
        <v>1450</v>
      </c>
      <c r="I193" s="307" t="s">
        <v>1388</v>
      </c>
      <c r="J193" s="307"/>
      <c r="K193" s="355"/>
    </row>
    <row r="194" s="1" customFormat="1" ht="15" customHeight="1">
      <c r="B194" s="332"/>
      <c r="C194" s="368" t="s">
        <v>1451</v>
      </c>
      <c r="D194" s="307"/>
      <c r="E194" s="307"/>
      <c r="F194" s="330" t="s">
        <v>1359</v>
      </c>
      <c r="G194" s="307"/>
      <c r="H194" s="307" t="s">
        <v>1452</v>
      </c>
      <c r="I194" s="307" t="s">
        <v>1388</v>
      </c>
      <c r="J194" s="307"/>
      <c r="K194" s="355"/>
    </row>
    <row r="195" s="1" customFormat="1" ht="15" customHeight="1">
      <c r="B195" s="361"/>
      <c r="C195" s="376"/>
      <c r="D195" s="341"/>
      <c r="E195" s="341"/>
      <c r="F195" s="341"/>
      <c r="G195" s="341"/>
      <c r="H195" s="341"/>
      <c r="I195" s="341"/>
      <c r="J195" s="341"/>
      <c r="K195" s="362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43"/>
      <c r="C197" s="353"/>
      <c r="D197" s="353"/>
      <c r="E197" s="353"/>
      <c r="F197" s="363"/>
      <c r="G197" s="353"/>
      <c r="H197" s="353"/>
      <c r="I197" s="353"/>
      <c r="J197" s="353"/>
      <c r="K197" s="343"/>
    </row>
    <row r="198" s="1" customFormat="1" ht="18.75" customHeight="1">
      <c r="B198" s="315"/>
      <c r="C198" s="315"/>
      <c r="D198" s="315"/>
      <c r="E198" s="315"/>
      <c r="F198" s="315"/>
      <c r="G198" s="315"/>
      <c r="H198" s="315"/>
      <c r="I198" s="315"/>
      <c r="J198" s="315"/>
      <c r="K198" s="315"/>
    </row>
    <row r="199" s="1" customFormat="1" ht="13.5">
      <c r="B199" s="294"/>
      <c r="C199" s="295"/>
      <c r="D199" s="295"/>
      <c r="E199" s="295"/>
      <c r="F199" s="295"/>
      <c r="G199" s="295"/>
      <c r="H199" s="295"/>
      <c r="I199" s="295"/>
      <c r="J199" s="295"/>
      <c r="K199" s="296"/>
    </row>
    <row r="200" s="1" customFormat="1" ht="21">
      <c r="B200" s="297"/>
      <c r="C200" s="298" t="s">
        <v>1453</v>
      </c>
      <c r="D200" s="298"/>
      <c r="E200" s="298"/>
      <c r="F200" s="298"/>
      <c r="G200" s="298"/>
      <c r="H200" s="298"/>
      <c r="I200" s="298"/>
      <c r="J200" s="298"/>
      <c r="K200" s="299"/>
    </row>
    <row r="201" s="1" customFormat="1" ht="25.5" customHeight="1">
      <c r="B201" s="297"/>
      <c r="C201" s="377" t="s">
        <v>1454</v>
      </c>
      <c r="D201" s="377"/>
      <c r="E201" s="377"/>
      <c r="F201" s="377" t="s">
        <v>1455</v>
      </c>
      <c r="G201" s="378"/>
      <c r="H201" s="377" t="s">
        <v>1456</v>
      </c>
      <c r="I201" s="377"/>
      <c r="J201" s="377"/>
      <c r="K201" s="299"/>
    </row>
    <row r="202" s="1" customFormat="1" ht="5.25" customHeight="1">
      <c r="B202" s="332"/>
      <c r="C202" s="327"/>
      <c r="D202" s="327"/>
      <c r="E202" s="327"/>
      <c r="F202" s="327"/>
      <c r="G202" s="353"/>
      <c r="H202" s="327"/>
      <c r="I202" s="327"/>
      <c r="J202" s="327"/>
      <c r="K202" s="355"/>
    </row>
    <row r="203" s="1" customFormat="1" ht="15" customHeight="1">
      <c r="B203" s="332"/>
      <c r="C203" s="307" t="s">
        <v>1446</v>
      </c>
      <c r="D203" s="307"/>
      <c r="E203" s="307"/>
      <c r="F203" s="330" t="s">
        <v>43</v>
      </c>
      <c r="G203" s="307"/>
      <c r="H203" s="307" t="s">
        <v>1457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44</v>
      </c>
      <c r="G204" s="307"/>
      <c r="H204" s="307" t="s">
        <v>1458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47</v>
      </c>
      <c r="G205" s="307"/>
      <c r="H205" s="307" t="s">
        <v>1459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45</v>
      </c>
      <c r="G206" s="307"/>
      <c r="H206" s="307" t="s">
        <v>1460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 t="s">
        <v>46</v>
      </c>
      <c r="G207" s="307"/>
      <c r="H207" s="307" t="s">
        <v>1461</v>
      </c>
      <c r="I207" s="307"/>
      <c r="J207" s="307"/>
      <c r="K207" s="355"/>
    </row>
    <row r="208" s="1" customFormat="1" ht="15" customHeight="1">
      <c r="B208" s="332"/>
      <c r="C208" s="307"/>
      <c r="D208" s="307"/>
      <c r="E208" s="307"/>
      <c r="F208" s="330"/>
      <c r="G208" s="307"/>
      <c r="H208" s="307"/>
      <c r="I208" s="307"/>
      <c r="J208" s="307"/>
      <c r="K208" s="355"/>
    </row>
    <row r="209" s="1" customFormat="1" ht="15" customHeight="1">
      <c r="B209" s="332"/>
      <c r="C209" s="307" t="s">
        <v>1400</v>
      </c>
      <c r="D209" s="307"/>
      <c r="E209" s="307"/>
      <c r="F209" s="330" t="s">
        <v>1294</v>
      </c>
      <c r="G209" s="307"/>
      <c r="H209" s="307" t="s">
        <v>1462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1297</v>
      </c>
      <c r="G210" s="307"/>
      <c r="H210" s="307" t="s">
        <v>1298</v>
      </c>
      <c r="I210" s="307"/>
      <c r="J210" s="307"/>
      <c r="K210" s="355"/>
    </row>
    <row r="211" s="1" customFormat="1" ht="15" customHeight="1">
      <c r="B211" s="332"/>
      <c r="C211" s="307"/>
      <c r="D211" s="307"/>
      <c r="E211" s="307"/>
      <c r="F211" s="330" t="s">
        <v>78</v>
      </c>
      <c r="G211" s="307"/>
      <c r="H211" s="307" t="s">
        <v>1463</v>
      </c>
      <c r="I211" s="307"/>
      <c r="J211" s="307"/>
      <c r="K211" s="355"/>
    </row>
    <row r="212" s="1" customFormat="1" ht="15" customHeight="1">
      <c r="B212" s="379"/>
      <c r="C212" s="307"/>
      <c r="D212" s="307"/>
      <c r="E212" s="307"/>
      <c r="F212" s="330" t="s">
        <v>1299</v>
      </c>
      <c r="G212" s="368"/>
      <c r="H212" s="359" t="s">
        <v>1300</v>
      </c>
      <c r="I212" s="359"/>
      <c r="J212" s="359"/>
      <c r="K212" s="380"/>
    </row>
    <row r="213" s="1" customFormat="1" ht="15" customHeight="1">
      <c r="B213" s="379"/>
      <c r="C213" s="307"/>
      <c r="D213" s="307"/>
      <c r="E213" s="307"/>
      <c r="F213" s="330" t="s">
        <v>1301</v>
      </c>
      <c r="G213" s="368"/>
      <c r="H213" s="359" t="s">
        <v>1464</v>
      </c>
      <c r="I213" s="359"/>
      <c r="J213" s="359"/>
      <c r="K213" s="380"/>
    </row>
    <row r="214" s="1" customFormat="1" ht="15" customHeight="1">
      <c r="B214" s="379"/>
      <c r="C214" s="307"/>
      <c r="D214" s="307"/>
      <c r="E214" s="307"/>
      <c r="F214" s="330"/>
      <c r="G214" s="368"/>
      <c r="H214" s="359"/>
      <c r="I214" s="359"/>
      <c r="J214" s="359"/>
      <c r="K214" s="380"/>
    </row>
    <row r="215" s="1" customFormat="1" ht="15" customHeight="1">
      <c r="B215" s="379"/>
      <c r="C215" s="307" t="s">
        <v>1424</v>
      </c>
      <c r="D215" s="307"/>
      <c r="E215" s="307"/>
      <c r="F215" s="330">
        <v>1</v>
      </c>
      <c r="G215" s="368"/>
      <c r="H215" s="359" t="s">
        <v>1465</v>
      </c>
      <c r="I215" s="359"/>
      <c r="J215" s="359"/>
      <c r="K215" s="380"/>
    </row>
    <row r="216" s="1" customFormat="1" ht="15" customHeight="1">
      <c r="B216" s="379"/>
      <c r="C216" s="307"/>
      <c r="D216" s="307"/>
      <c r="E216" s="307"/>
      <c r="F216" s="330">
        <v>2</v>
      </c>
      <c r="G216" s="368"/>
      <c r="H216" s="359" t="s">
        <v>1466</v>
      </c>
      <c r="I216" s="359"/>
      <c r="J216" s="359"/>
      <c r="K216" s="380"/>
    </row>
    <row r="217" s="1" customFormat="1" ht="15" customHeight="1">
      <c r="B217" s="379"/>
      <c r="C217" s="307"/>
      <c r="D217" s="307"/>
      <c r="E217" s="307"/>
      <c r="F217" s="330">
        <v>3</v>
      </c>
      <c r="G217" s="368"/>
      <c r="H217" s="359" t="s">
        <v>1467</v>
      </c>
      <c r="I217" s="359"/>
      <c r="J217" s="359"/>
      <c r="K217" s="380"/>
    </row>
    <row r="218" s="1" customFormat="1" ht="15" customHeight="1">
      <c r="B218" s="379"/>
      <c r="C218" s="307"/>
      <c r="D218" s="307"/>
      <c r="E218" s="307"/>
      <c r="F218" s="330">
        <v>4</v>
      </c>
      <c r="G218" s="368"/>
      <c r="H218" s="359" t="s">
        <v>1468</v>
      </c>
      <c r="I218" s="359"/>
      <c r="J218" s="359"/>
      <c r="K218" s="380"/>
    </row>
    <row r="219" s="1" customFormat="1" ht="12.75" customHeight="1">
      <c r="B219" s="381"/>
      <c r="C219" s="382"/>
      <c r="D219" s="382"/>
      <c r="E219" s="382"/>
      <c r="F219" s="382"/>
      <c r="G219" s="382"/>
      <c r="H219" s="382"/>
      <c r="I219" s="382"/>
      <c r="J219" s="382"/>
      <c r="K219" s="38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SK</dc:creator>
  <cp:lastModifiedBy>Jan SK</cp:lastModifiedBy>
  <dcterms:created xsi:type="dcterms:W3CDTF">2025-07-15T14:03:11Z</dcterms:created>
  <dcterms:modified xsi:type="dcterms:W3CDTF">2025-07-15T14:03:16Z</dcterms:modified>
</cp:coreProperties>
</file>